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theme/themeOverride3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theme/themeOverride4.xml" ContentType="application/vnd.openxmlformats-officedocument.themeOverride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harts/chart16.xml" ContentType="application/vnd.openxmlformats-officedocument.drawingml.chart+xml"/>
  <Override PartName="/xl/drawings/drawing19.xml" ContentType="application/vnd.openxmlformats-officedocument.drawing+xml"/>
  <Override PartName="/xl/charts/chart17.xml" ContentType="application/vnd.openxmlformats-officedocument.drawingml.chart+xml"/>
  <Override PartName="/xl/theme/themeOverride5.xml" ContentType="application/vnd.openxmlformats-officedocument.themeOverrid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8.xml" ContentType="application/vnd.openxmlformats-officedocument.drawingml.chart+xml"/>
  <Override PartName="/xl/drawings/drawing22.xml" ContentType="application/vnd.openxmlformats-officedocument.drawing+xml"/>
  <Override PartName="/xl/charts/chart19.xml" ContentType="application/vnd.openxmlformats-officedocument.drawingml.chart+xml"/>
  <Override PartName="/xl/drawings/drawing2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1-2023\"/>
    </mc:Choice>
  </mc:AlternateContent>
  <xr:revisionPtr revIDLastSave="0" documentId="13_ncr:1_{BFF4B037-6E5F-4650-B814-9A51C0D3EA7B}" xr6:coauthVersionLast="47" xr6:coauthVersionMax="47" xr10:uidLastSave="{00000000-0000-0000-0000-000000000000}"/>
  <bookViews>
    <workbookView xWindow="-120" yWindow="-120" windowWidth="29040" windowHeight="15720" tabRatio="866" xr2:uid="{00000000-000D-0000-FFFF-FFFF00000000}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Gráfico 6" sheetId="71" r:id="rId12"/>
    <sheet name="Gráfico 7" sheetId="72" r:id="rId13"/>
    <sheet name="Gráfico 8" sheetId="73" r:id="rId14"/>
    <sheet name="Gráfico 9" sheetId="74" r:id="rId15"/>
    <sheet name="Gráfico 10" sheetId="75" r:id="rId16"/>
    <sheet name="Gráfico 11" sheetId="76" r:id="rId17"/>
    <sheet name="Cuadro 6" sheetId="51" r:id="rId18"/>
    <sheet name="Cuadro 7" sheetId="52" r:id="rId19"/>
    <sheet name="Gráfico 12" sheetId="53" r:id="rId20"/>
    <sheet name="Gráfico 13" sheetId="78" r:id="rId21"/>
    <sheet name="Gráfico 14" sheetId="79" r:id="rId22"/>
    <sheet name="Cuadro 8" sheetId="54" r:id="rId23"/>
    <sheet name="Cuadro 9" sheetId="55" r:id="rId24"/>
    <sheet name="Cuadro 10" sheetId="57" r:id="rId25"/>
    <sheet name="Gráfico 15" sheetId="56" r:id="rId26"/>
    <sheet name="Cuadro 11" sheetId="58" r:id="rId27"/>
    <sheet name="Cuadro 12" sheetId="59" r:id="rId28"/>
    <sheet name="Cuadro 13" sheetId="60" r:id="rId29"/>
    <sheet name="Gráfico 16" sheetId="61" r:id="rId30"/>
    <sheet name="Gráfico 17" sheetId="80" r:id="rId31"/>
    <sheet name="Cuadro 14" sheetId="62" r:id="rId32"/>
    <sheet name="Cuadro 15" sheetId="63" r:id="rId33"/>
    <sheet name="Cuadro 16" sheetId="64" r:id="rId34"/>
    <sheet name="Cuadro 17" sheetId="65" r:id="rId35"/>
    <sheet name="Gráfico 18" sheetId="66" r:id="rId36"/>
    <sheet name="Gráfico 19" sheetId="67" r:id="rId37"/>
    <sheet name="Cuadro 18" sheetId="68" r:id="rId38"/>
    <sheet name="Gráfico 20" sheetId="69" r:id="rId39"/>
  </sheets>
  <definedNames>
    <definedName name="_xlnm.Print_Area" localSheetId="1">'Cuadro 1'!$A$1:$N$24</definedName>
    <definedName name="_xlnm.Print_Area" localSheetId="24">'Cuadro 10'!$A$1:$I$11</definedName>
    <definedName name="_xlnm.Print_Area" localSheetId="26">'Cuadro 11'!$A$1:$H$11</definedName>
    <definedName name="_xlnm.Print_Area" localSheetId="27">'Cuadro 12'!$A$1:$J$24</definedName>
    <definedName name="_xlnm.Print_Area" localSheetId="28">'Cuadro 13'!$A$1:$J$24</definedName>
    <definedName name="_xlnm.Print_Area" localSheetId="31">'Cuadro 14'!$A$1:$J$24</definedName>
    <definedName name="_xlnm.Print_Area" localSheetId="32">'Cuadro 15'!$A$1:$G$24</definedName>
    <definedName name="_xlnm.Print_Area" localSheetId="33">'Cuadro 16'!$A$1:$G$24</definedName>
    <definedName name="_xlnm.Print_Area" localSheetId="34">'Cuadro 17'!$A$1:$I$9</definedName>
    <definedName name="_xlnm.Print_Area" localSheetId="37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4'!#REF!</definedName>
    <definedName name="_xlnm.Print_Area" localSheetId="9">'Cuadro 5'!$A$1:$T$15</definedName>
    <definedName name="_xlnm.Print_Area" localSheetId="17">'Cuadro 6'!$A$1:$H$15</definedName>
    <definedName name="_xlnm.Print_Area" localSheetId="18">'Cuadro 7'!$A$1:$H$24</definedName>
    <definedName name="_xlnm.Print_Area" localSheetId="22">'Cuadro 8'!$A$1:$E$24</definedName>
    <definedName name="_xlnm.Print_Area" localSheetId="23">'Cuadro 9'!$A$1:$D$24</definedName>
    <definedName name="OLE_LINK1" localSheetId="20">'Gráfico 13'!$A$5</definedName>
    <definedName name="OLE_LINK1" localSheetId="21">'Gráfico 14'!$A$5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42" l="1"/>
  <c r="P2" i="42"/>
  <c r="O2" i="42"/>
  <c r="N2" i="42"/>
  <c r="M2" i="42"/>
  <c r="L2" i="42"/>
  <c r="K2" i="42"/>
  <c r="D21" i="66" l="1"/>
  <c r="A21" i="66" s="1"/>
  <c r="D20" i="66"/>
  <c r="A20" i="66" s="1"/>
  <c r="D19" i="66"/>
  <c r="A19" i="66" s="1"/>
  <c r="D18" i="66"/>
  <c r="A18" i="66" s="1"/>
  <c r="D17" i="66"/>
  <c r="A17" i="66" s="1"/>
  <c r="D16" i="66"/>
  <c r="A16" i="66" s="1"/>
  <c r="D15" i="66"/>
  <c r="A15" i="66" s="1"/>
  <c r="D14" i="66"/>
  <c r="A14" i="66" s="1"/>
  <c r="D13" i="66"/>
  <c r="A13" i="66" s="1"/>
  <c r="D12" i="66"/>
  <c r="A12" i="66" s="1"/>
  <c r="D11" i="66"/>
  <c r="A11" i="66" s="1"/>
  <c r="D10" i="66"/>
  <c r="A10" i="66" s="1"/>
  <c r="D9" i="66"/>
  <c r="A9" i="66" s="1"/>
  <c r="D8" i="66"/>
  <c r="A8" i="66"/>
  <c r="D7" i="66"/>
  <c r="A7" i="66" s="1"/>
  <c r="D6" i="66"/>
  <c r="A6" i="66" s="1"/>
  <c r="D5" i="66"/>
  <c r="A5" i="66" s="1"/>
  <c r="D4" i="66"/>
  <c r="A4" i="66" s="1"/>
  <c r="D3" i="66"/>
  <c r="A3" i="66" s="1"/>
  <c r="D2" i="66"/>
  <c r="A2" i="66" s="1"/>
</calcChain>
</file>

<file path=xl/sharedStrings.xml><?xml version="1.0" encoding="utf-8"?>
<sst xmlns="http://schemas.openxmlformats.org/spreadsheetml/2006/main" count="868" uniqueCount="315">
  <si>
    <t>Nº de entidades</t>
  </si>
  <si>
    <t>Situación a 10/04/2003</t>
  </si>
  <si>
    <t>Agencias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</si>
  <si>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</si>
  <si>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</si>
  <si>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</si>
  <si>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</si>
  <si>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</si>
  <si>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</si>
  <si>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</si>
  <si>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</si>
  <si>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</si>
  <si>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>Estructura porcentual</t>
  </si>
  <si>
    <t>Fundaciones y OISAL</t>
  </si>
  <si>
    <t>Resto de entes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</si>
  <si>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</si>
  <si>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</si>
  <si>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</si>
  <si>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</si>
  <si>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</si>
  <si>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</si>
  <si>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</si>
  <si>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</si>
  <si>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</si>
  <si>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</si>
  <si>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</si>
  <si>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</si>
  <si>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</si>
  <si>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</si>
  <si>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</si>
  <si>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</si>
  <si>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</si>
  <si>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</si>
  <si>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</si>
  <si>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</si>
  <si>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</si>
  <si>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</si>
  <si>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</si>
  <si>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</si>
  <si>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</si>
  <si>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</si>
  <si>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</si>
  <si>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</si>
  <si>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</si>
  <si>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</si>
  <si>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</si>
  <si>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</si>
  <si>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</si>
  <si>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</si>
  <si>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</si>
  <si>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</si>
  <si>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</si>
  <si>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</si>
  <si>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</si>
  <si>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</si>
  <si>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</si>
  <si>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</si>
  <si>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[90%-100%)</t>
  </si>
  <si>
    <t>[80%-90%)</t>
  </si>
  <si>
    <t>[70%-80%)</t>
  </si>
  <si>
    <t>[60%-70%)</t>
  </si>
  <si>
    <t>[50%-60%)</t>
  </si>
  <si>
    <t>&lt;50%</t>
  </si>
  <si>
    <t>Estado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</si>
  <si>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</si>
  <si>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</si>
  <si>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</si>
  <si>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</si>
  <si>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</si>
  <si>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</si>
  <si>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</si>
  <si>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</si>
  <si>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</si>
  <si>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</si>
  <si>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</si>
  <si>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</si>
  <si>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</si>
  <si>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</si>
  <si>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</si>
  <si>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</si>
  <si>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</si>
  <si>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</si>
  <si>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</si>
  <si>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</si>
  <si>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</si>
  <si>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</si>
  <si>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</si>
  <si>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</si>
  <si>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</si>
  <si>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</si>
  <si>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</si>
  <si>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</si>
  <si>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</si>
  <si>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</si>
  <si>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</si>
  <si>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</si>
  <si>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</si>
  <si>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</si>
  <si>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</si>
  <si>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</si>
  <si>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</si>
  <si>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</si>
  <si>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</si>
  <si>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</si>
  <si>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</si>
  <si>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</si>
  <si>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</si>
  <si>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</si>
  <si>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</si>
  <si>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</si>
  <si>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</si>
  <si>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</si>
  <si>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</si>
  <si>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</si>
  <si>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</si>
  <si>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OO.AA. Administrativos.</t>
  </si>
  <si>
    <t>OO.AA. Comerciales</t>
  </si>
  <si>
    <t>Otras Instituciones sin ánimo de lucro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</si>
  <si>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</si>
  <si>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</si>
  <si>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</si>
  <si>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</si>
  <si>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>Cuadro 6. Agrupación por secciones de actividad y tipo de ente</t>
  </si>
  <si>
    <t>OO. AA. Administrativos</t>
  </si>
  <si>
    <t>OO. AA. Comerciales</t>
  </si>
  <si>
    <t>Cuadro 7. Agrupación por secciones de actividad y Comunidad Autónoma</t>
  </si>
  <si>
    <t>Gráfico 12. Estructura del accionariado mayoritario 
de las sociedades mercantiles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</si>
  <si>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</si>
  <si>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</si>
  <si>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</si>
  <si>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</si>
  <si>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</si>
  <si>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</si>
  <si>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</si>
  <si>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</si>
  <si>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</si>
  <si>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</si>
  <si>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medio por S. Mtil. (€)</t>
  </si>
  <si>
    <t>Cuadro 10. Capital social total y participación nominal y efectiva por intervalos de participación</t>
  </si>
  <si>
    <t>Cuadro 11. Grado de colaboración entre AAPP a través de las sociedades mercantiles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</si>
  <si>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</si>
  <si>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</si>
  <si>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</si>
  <si>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</si>
  <si>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</si>
  <si>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</si>
  <si>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</si>
  <si>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</si>
  <si>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</si>
  <si>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</si>
  <si>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</si>
  <si>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</si>
  <si>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</si>
  <si>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</si>
  <si>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</si>
  <si>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</si>
  <si>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</si>
  <si>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</si>
  <si>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</si>
  <si>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</si>
  <si>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</si>
  <si>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</si>
  <si>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</si>
  <si>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</si>
  <si>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</si>
  <si>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</si>
  <si>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</si>
  <si>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</si>
  <si>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</si>
  <si>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</si>
  <si>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</si>
  <si>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</si>
  <si>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</si>
  <si>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</si>
  <si>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</si>
  <si>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</si>
  <si>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</si>
  <si>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Comunidad Valenciana</t>
  </si>
  <si>
    <t>Ciudad de Ceuta</t>
  </si>
  <si>
    <t>Ciudad de Melilla</t>
  </si>
  <si>
    <t>Altas Del 10/04/2003 al 1/01/2018</t>
  </si>
  <si>
    <t>Bajas Del 10/04/2003 al 1/01/2018</t>
  </si>
  <si>
    <t xml:space="preserve">Situación 01/01/2018 </t>
  </si>
  <si>
    <t>Altas Del 02/01/2018 al 01/01/2019</t>
  </si>
  <si>
    <t>Bajas Del 02/01/2018 al 01/01/2019</t>
  </si>
  <si>
    <t>Situación 01/01/2019</t>
  </si>
  <si>
    <t>Altas Del 02/01/2019 al 01/01/2020</t>
  </si>
  <si>
    <t>Bajas Del 02/01/2019 al 01/01/2020</t>
  </si>
  <si>
    <t>Situación 01/01/2020</t>
  </si>
  <si>
    <t>Altas Del 02/01/2020 al 01/01/2021</t>
  </si>
  <si>
    <t>Bajas Del 02/01/2020 al 01/01/2021</t>
  </si>
  <si>
    <t>Situación 01/01/2021</t>
  </si>
  <si>
    <t>Altas Del 02/01/2021 al 01/01/2022</t>
  </si>
  <si>
    <t>Bajas Del 02/01/2021 al 01/01/2022</t>
  </si>
  <si>
    <t>Situación 01/01/2022</t>
  </si>
  <si>
    <t>R. de Murcia</t>
  </si>
  <si>
    <t>Total sin P. Vasco</t>
  </si>
  <si>
    <t>Entidades Públicas Empres.</t>
  </si>
  <si>
    <t>Otras Instit. sin ánimo Lucro</t>
  </si>
  <si>
    <t xml:space="preserve"> Cuadro 5. Evolución del Inventario de entes por tipología</t>
  </si>
  <si>
    <t>A. G. Comunidad Autónoma</t>
  </si>
  <si>
    <t>OA.AA.Comerciales</t>
  </si>
  <si>
    <t>OO.AA. Administrativos</t>
  </si>
  <si>
    <t>CC.AA</t>
  </si>
  <si>
    <r>
      <t>M</t>
    </r>
    <r>
      <rPr>
        <sz val="10"/>
        <color rgb="FF000000"/>
        <rFont val="Verdana"/>
        <family val="2"/>
      </rPr>
      <t xml:space="preserve">: Actividades profesionales, científicas y técnicas; </t>
    </r>
    <r>
      <rPr>
        <b/>
        <sz val="10"/>
        <color rgb="FF000000"/>
        <rFont val="Verdana"/>
        <family val="2"/>
      </rPr>
      <t>O</t>
    </r>
    <r>
      <rPr>
        <sz val="10"/>
        <color rgb="FF000000"/>
        <rFont val="Verdana"/>
        <family val="2"/>
      </rPr>
      <t xml:space="preserve">: Administración pública y defensa; seguridad social obligatoria; </t>
    </r>
    <r>
      <rPr>
        <b/>
        <sz val="10"/>
        <color rgb="FF000000"/>
        <rFont val="Verdana"/>
        <family val="2"/>
      </rPr>
      <t>P</t>
    </r>
    <r>
      <rPr>
        <sz val="10"/>
        <color rgb="FF000000"/>
        <rFont val="Verdana"/>
        <family val="2"/>
      </rPr>
      <t xml:space="preserve">: Educación; </t>
    </r>
    <r>
      <rPr>
        <b/>
        <sz val="10"/>
        <color rgb="FF000000"/>
        <rFont val="Verdana"/>
        <family val="2"/>
      </rPr>
      <t>Q</t>
    </r>
    <r>
      <rPr>
        <sz val="10"/>
        <color rgb="FF000000"/>
        <rFont val="Verdana"/>
        <family val="2"/>
      </rPr>
      <t xml:space="preserve">: Actividades sanitarias y de servicios sociales; </t>
    </r>
    <r>
      <rPr>
        <b/>
        <sz val="10"/>
        <color rgb="FF000000"/>
        <rFont val="Verdana"/>
        <family val="2"/>
      </rPr>
      <t>R</t>
    </r>
    <r>
      <rPr>
        <sz val="10"/>
        <color rgb="FF000000"/>
        <rFont val="Verdana"/>
        <family val="2"/>
      </rPr>
      <t xml:space="preserve">: Actividades artísticas, recreativas y de entretenimiento; </t>
    </r>
    <r>
      <rPr>
        <b/>
        <sz val="10"/>
        <color rgb="FF000000"/>
        <rFont val="Verdana"/>
        <family val="2"/>
      </rPr>
      <t>S</t>
    </r>
    <r>
      <rPr>
        <sz val="10"/>
        <color rgb="FF000000"/>
        <rFont val="Verdana"/>
        <family val="2"/>
      </rPr>
      <t>: Otros servicios.</t>
    </r>
  </si>
  <si>
    <t>CC.AA.</t>
  </si>
  <si>
    <t>Participación CC.AA. Nominal 
(en euros)</t>
  </si>
  <si>
    <t>Participación CC.AA. Efectivo
(en euros)</t>
  </si>
  <si>
    <t>Porcentaje CC.AA. Nominal</t>
  </si>
  <si>
    <t>Porcentaje CC.AA. Efectivo</t>
  </si>
  <si>
    <t xml:space="preserve">Participación directa total Estado
(en euros) </t>
  </si>
  <si>
    <t>Participación directa total Entidades
Locales
(en euros)</t>
  </si>
  <si>
    <t>% Participación directa Entidades
Locales</t>
  </si>
  <si>
    <t>Castilla-La Mancha</t>
  </si>
  <si>
    <t>%</t>
  </si>
  <si>
    <t>No sectorizadas en AA.PP</t>
  </si>
  <si>
    <t>Total sectorizadas en AA.PP.</t>
  </si>
  <si>
    <t>Pendientes de sectorizar</t>
  </si>
  <si>
    <t>Subsector Administración Central</t>
  </si>
  <si>
    <t>Organismos</t>
  </si>
  <si>
    <t>Gráfico 12. Estructura del accionariado mayoritario de las sociedades mercantiles</t>
  </si>
  <si>
    <t>Capital Social total
(en euros)</t>
  </si>
  <si>
    <t>% Participación directa
 Estado</t>
  </si>
  <si>
    <t>Entes dependientes
 de la C.A.</t>
  </si>
  <si>
    <t>C. Madrid</t>
  </si>
  <si>
    <t>Otras secciones de actividad</t>
  </si>
  <si>
    <t>C.-La Mancha</t>
  </si>
  <si>
    <t>Nº S. Mtiles. coparticipadas</t>
  </si>
  <si>
    <t>% S. Mtiles.
coparticipadas 
sobre el total</t>
  </si>
  <si>
    <t>O8413: Regulación de la act. económica y contribución a su mayor eficiencia</t>
  </si>
  <si>
    <t>O8425: Protección civil</t>
  </si>
  <si>
    <t>O8430: S.S. obligatoria</t>
  </si>
  <si>
    <t>Otras: Asuntos exteriores (O8421); Justicia (O8423); Orden público y seguridad (O8424)</t>
  </si>
  <si>
    <t>O8411: Act. generales de AAPP</t>
  </si>
  <si>
    <t>O8412: Regulación act. sanit., educativas y culturales y otros serv. soc. excepto S.S.</t>
  </si>
  <si>
    <t>Gráfico 7. Sección M: Actividades profesionales, científicas o técnicas</t>
  </si>
  <si>
    <t>M70: Act. de las sedes centrales; act. de consultoría de gestión empresarial</t>
  </si>
  <si>
    <t>M71: Servicios técnicos de arquitectura e ingeniería; ensayos y análisis técnicos.</t>
  </si>
  <si>
    <t>M72: Investigación y Desarrollo</t>
  </si>
  <si>
    <t>M73: Publicidad y estudios de mercado</t>
  </si>
  <si>
    <t>Otras: Act. Jurídicas y de contabilidad (M69); Actividades veterinarias (M75); Otras act. profesionales científicas y técnicas (M74)</t>
  </si>
  <si>
    <t>Q861: Act. hospitalarias</t>
  </si>
  <si>
    <t>Q869: Otras act. sanitarias</t>
  </si>
  <si>
    <t>Q889: Otras act. de serv. sociales sin alojamiento</t>
  </si>
  <si>
    <t>Q862,Q871,Q872,  Q873,Q879,Q881*</t>
  </si>
  <si>
    <t>Gráfico 9. Sección P: Educación</t>
  </si>
  <si>
    <t>Educación preprimaria (P851); Educación Primaria (P852); Educación secundaria (P853)</t>
  </si>
  <si>
    <t>P854: Educación postsecundaria</t>
  </si>
  <si>
    <t>P855: Otra educación</t>
  </si>
  <si>
    <t>P856: Otra educación n.c.o.p.</t>
  </si>
  <si>
    <t>R900: Act. de creación, artísticas y espectáculos.</t>
  </si>
  <si>
    <t>R910:Act. de bibliotecas, archivos, museos y otras act. culturales</t>
  </si>
  <si>
    <t>R920: Act. de juegos de azar y apuestas</t>
  </si>
  <si>
    <t>R931:Act. deportivas</t>
  </si>
  <si>
    <t>R932:Act. recreativas y de entretenimiento</t>
  </si>
  <si>
    <t>Gráfico 11. Sección S: Otros servicios</t>
  </si>
  <si>
    <t>S941: Act. de organizaciones empresariales y patronales</t>
  </si>
  <si>
    <t>S949: Otras act. asociativas</t>
  </si>
  <si>
    <t>S951: Reparación de ordenadores y equipos de comunicación</t>
  </si>
  <si>
    <t>S960: Otros servicios personales</t>
  </si>
  <si>
    <t>NO TOCAR ZONA AMARILLA. PEGAR DATOS EN ZONA VERDE.</t>
  </si>
  <si>
    <t>Consorcios sectorizados en el subsector CC.AA.</t>
  </si>
  <si>
    <t>Consorcios no sectorizados en el subsector CC.AA.</t>
  </si>
  <si>
    <t>C. de Madrid</t>
  </si>
  <si>
    <t>C.F. de Navarra</t>
  </si>
  <si>
    <r>
      <rPr>
        <b/>
        <sz val="8"/>
        <rFont val="Verdana"/>
        <family val="2"/>
      </rPr>
      <t>Origen datos:</t>
    </r>
    <r>
      <rPr>
        <sz val="8"/>
        <rFont val="Verdana"/>
        <family val="2"/>
      </rPr>
      <t xml:space="preserve"> [Listado_Consorcios a 1-7-2022.xlsm]  'G.18_sectoriz. por CA'!  COLUMNAS C y D</t>
    </r>
  </si>
  <si>
    <t>Comunidad o Ciudad Autónoma accionista mayoritario</t>
  </si>
  <si>
    <t>Mayoría
pública conjunta</t>
  </si>
  <si>
    <t>Minoría
publica conjunta</t>
  </si>
  <si>
    <t>Gráfico 13. Capital social medio de las sociedades mercantiles inventariadas</t>
  </si>
  <si>
    <t>Origen datos: [Desglose_SocMercantiles a 01-07-2022.xlsx]  'Gráfico 13 .cap medio (informe)'!  B27:E27</t>
  </si>
  <si>
    <t xml:space="preserve"> </t>
  </si>
  <si>
    <t>Sin País Vasco</t>
  </si>
  <si>
    <t>Con País Vasco</t>
  </si>
  <si>
    <t>Gráfico 4. Evolución del número de entes que componen el Inventario</t>
  </si>
  <si>
    <t>Gráfico 14. Número de sociedades mercantiles por intervalos de participación nominal</t>
  </si>
  <si>
    <t>Nº de consorcios</t>
  </si>
  <si>
    <t>Nº de consorcios sectorizados en el sector AA.PP.</t>
  </si>
  <si>
    <t>Nº de consorcios sectorizados en el subsector CC.AA.</t>
  </si>
  <si>
    <t>Origen datos: [Listado_Consorcios a 1-7-2022.xlsm]  'G17yC17_análissectoriz.tramos'!  COLUMNAS I, E y B</t>
  </si>
  <si>
    <t>Origen datos: [Estructura capital sociedades a 01-07-2022.xlsm]  'C10_CS y part.por interv_gr14'!  B17:E22</t>
  </si>
  <si>
    <t>Origen datos: [Evolución_ajustada_a 01-07-2022.xls]  'Cap3.Gráfico4.Evoluc_Comun_gráf'!  FILAS 24 Y 42</t>
  </si>
  <si>
    <t>Altas Del 02/01/2021 al 01/01/2023</t>
  </si>
  <si>
    <t>Bajas Del 02/01/2021 al 01/01/2023</t>
  </si>
  <si>
    <t>Situación 01/01/2023</t>
  </si>
  <si>
    <t>Origen datos: [Desglose_actividades datos tratados 01-01-2023xls]  'Desglose secciones informe'!  B51:G51</t>
  </si>
  <si>
    <t>Origen datos: [Desglose_actividades datos tratados 01-01-2023.xls]  'Desglose secciones informe'!  B25:G25</t>
  </si>
  <si>
    <t>Origen datos: [Desglose_actividades datos tratados 01-01-2023.xls]  'Desglose secciones informe'!  B101:G101</t>
  </si>
  <si>
    <t>Origen datos: [Desglose_actividades datos tratados 01-01-2023.xls]  'Desglose secciones informe'!  B77:G77</t>
  </si>
  <si>
    <t>Origen datos: [Desglose_actividades datos tratados 01-01-2023.xls]  'Desglose secciones informe'!  B127:G127</t>
  </si>
  <si>
    <t>Origen datos: [Desglose_actividades datos tratados 01-01-2023.xls]  'Desglose secciones informe'!  B151:G151</t>
  </si>
  <si>
    <t>Principales cuadros y gráficos del Informe sobre el impacto del Sector Público Autonómico 
en la actividad económico-financiera de las Comunidades Autónomas
(situación a 1 de Enero de 2023)</t>
  </si>
  <si>
    <t>Gráfico 2. Distribución de entidades por tipología</t>
  </si>
  <si>
    <t>Cuadro 2. Distribución porcentual de entidades por Comunidad Autónoma</t>
  </si>
  <si>
    <t>Cuadro 3. Distribución porcentual de entidades por tipología</t>
  </si>
  <si>
    <t>Gráfico 3. Distribución porcentual según la naturaleza jurídica de los entes de cada CC.AA.</t>
  </si>
  <si>
    <t>Cuadro 5. Evolución del Inventario de entes por tipología</t>
  </si>
  <si>
    <t>Gráfico 6. Sección O: Administración Pública y defensa; seguridad social obligatoria.</t>
  </si>
  <si>
    <t>Gráfico 8. Sección Q: Actividades sanitarias y de servicios sociales</t>
  </si>
  <si>
    <t>Gráfico 10. Sección R: Actividades artísticas, recreativas y de entretenimiento</t>
  </si>
  <si>
    <t>Gráfico 6. Sección O: Administraciónón. Pública y defensa; seguridad social obligatoria</t>
  </si>
  <si>
    <t>Gráfico 7. Sección M: Actividades profesionales, científicas o técnicas.</t>
  </si>
  <si>
    <t>Gráfico 8. Sección Q: Actividades. sanitarias y de servicios sociales</t>
  </si>
  <si>
    <t>Gráfico 10. Sección R: Actividades. artísticas, recreativas y de entretenimiento</t>
  </si>
  <si>
    <t>Cuadro 6. Estructura porcentual de secciones de actividad para cada tipo de ente</t>
  </si>
  <si>
    <t>Cuadro 7. Estructura porcentual de secciones de actividad para cada Comunidad Autónoma</t>
  </si>
  <si>
    <t>Cuadro 10. Capital social total y participación nominal y efectiva por intervalos de participaciónles</t>
  </si>
  <si>
    <t>Gráfico 15. Porcentaje de participación nominal medio por CC.AA.</t>
  </si>
  <si>
    <t>Cuadro 11. Grado de colaboración entre AA.PP. a través de las sociedades mercantiles</t>
  </si>
  <si>
    <t>Cuadro 12. Composición de los consorcios participados por las CC.AA.</t>
  </si>
  <si>
    <t>Cuadro 14. Porcentaje por CC.AA. para cada tipo de componente</t>
  </si>
  <si>
    <t>Gráfico 17. Sectorización y tramos de porcentaje de voto de las CC.AA. en consorcios</t>
  </si>
  <si>
    <t>Gráfico 18. Número de Consorcios</t>
  </si>
  <si>
    <t>Gráfico 20. Principales secciones de actividad de las entidades incluidas en el subsector CC.AA. según el ámbito subjetivo de ctas. Nacionales</t>
  </si>
  <si>
    <t>Gráfico 17. Sectorización y tramos de porcentaje de voto de las CC.AA. en consorcios.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</si>
</sst>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4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b/>
      <sz val="13"/>
      <color rgb="FF336600"/>
      <name val="Palatino Linotype"/>
      <family val="1"/>
    </font>
    <font>
      <u/>
      <sz val="10"/>
      <color theme="10"/>
      <name val="Arial"/>
      <family val="2"/>
    </font>
    <font>
      <sz val="6"/>
      <name val="Verdana"/>
      <family val="2"/>
    </font>
    <font>
      <b/>
      <sz val="6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3"/>
      <color rgb="FF33660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i/>
      <sz val="10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i/>
      <sz val="8"/>
      <name val="Verdana"/>
      <family val="2"/>
    </font>
    <font>
      <b/>
      <sz val="11"/>
      <color rgb="FF3366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sz val="8"/>
      <color rgb="FF336600"/>
      <name val="Verdana"/>
      <family val="2"/>
    </font>
    <font>
      <sz val="10"/>
      <name val="Arial"/>
      <family val="2"/>
    </font>
    <font>
      <b/>
      <sz val="12"/>
      <color rgb="FF336600"/>
      <name val="Verdana"/>
      <family val="2"/>
    </font>
    <font>
      <i/>
      <sz val="9"/>
      <name val="Verdana"/>
      <family val="2"/>
    </font>
    <font>
      <i/>
      <sz val="6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8"/>
      <color rgb="FF000000"/>
      <name val="Palatino Linotype"/>
      <family val="1"/>
    </font>
    <font>
      <b/>
      <sz val="16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u/>
      <sz val="11"/>
      <color theme="10"/>
      <name val="Verdana"/>
      <family val="2"/>
    </font>
    <font>
      <b/>
      <sz val="14"/>
      <color rgb="FF336600"/>
      <name val="Verdana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EB9B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EB9B"/>
      </bottom>
      <diagonal/>
    </border>
    <border>
      <left style="thin">
        <color theme="0"/>
      </left>
      <right/>
      <top/>
      <bottom/>
      <diagonal/>
    </border>
  </borders>
  <cellStyleXfs count="12">
    <xf numFmtId="0" fontId="0" fillId="0" borderId="0"/>
    <xf numFmtId="9" fontId="2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</cellStyleXfs>
  <cellXfs count="210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166" fontId="6" fillId="0" borderId="0" xfId="0" applyNumberFormat="1" applyFont="1"/>
    <xf numFmtId="0" fontId="4" fillId="0" borderId="7" xfId="0" applyFont="1" applyBorder="1" applyAlignment="1">
      <alignment horizontal="center" wrapText="1" shrinkToFit="1"/>
    </xf>
    <xf numFmtId="3" fontId="7" fillId="0" borderId="0" xfId="0" applyNumberFormat="1" applyFont="1"/>
    <xf numFmtId="0" fontId="1" fillId="0" borderId="0" xfId="5"/>
    <xf numFmtId="165" fontId="4" fillId="0" borderId="0" xfId="0" applyNumberFormat="1" applyFont="1"/>
    <xf numFmtId="0" fontId="2" fillId="0" borderId="0" xfId="0" applyFont="1"/>
    <xf numFmtId="10" fontId="2" fillId="0" borderId="0" xfId="1" applyNumberFormat="1" applyFont="1" applyFill="1" applyBorder="1"/>
    <xf numFmtId="0" fontId="0" fillId="0" borderId="16" xfId="0" applyBorder="1" applyAlignment="1">
      <alignment horizontal="left" wrapText="1"/>
    </xf>
    <xf numFmtId="1" fontId="0" fillId="0" borderId="16" xfId="0" applyNumberFormat="1" applyBorder="1" applyAlignment="1">
      <alignment horizontal="right" wrapText="1" indent="1"/>
    </xf>
    <xf numFmtId="0" fontId="2" fillId="0" borderId="16" xfId="0" applyFont="1" applyBorder="1" applyAlignment="1">
      <alignment horizontal="left" wrapText="1"/>
    </xf>
    <xf numFmtId="3" fontId="13" fillId="0" borderId="20" xfId="0" applyNumberFormat="1" applyFont="1" applyBorder="1" applyAlignment="1">
      <alignment horizontal="right" vertical="center" wrapText="1"/>
    </xf>
    <xf numFmtId="0" fontId="13" fillId="0" borderId="20" xfId="0" applyFont="1" applyBorder="1" applyAlignment="1">
      <alignment horizontal="right" vertical="center" wrapText="1"/>
    </xf>
    <xf numFmtId="0" fontId="12" fillId="0" borderId="20" xfId="0" applyFont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20" fillId="0" borderId="0" xfId="0" applyFont="1"/>
    <xf numFmtId="0" fontId="16" fillId="5" borderId="1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6" fillId="5" borderId="5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3" fontId="20" fillId="0" borderId="10" xfId="0" applyNumberFormat="1" applyFont="1" applyBorder="1" applyAlignment="1">
      <alignment horizontal="right" vertical="center" wrapText="1" indent="2"/>
    </xf>
    <xf numFmtId="3" fontId="21" fillId="0" borderId="12" xfId="0" applyNumberFormat="1" applyFont="1" applyBorder="1" applyAlignment="1">
      <alignment horizontal="right" vertical="center" wrapText="1" indent="2"/>
    </xf>
    <xf numFmtId="3" fontId="20" fillId="0" borderId="11" xfId="0" applyNumberFormat="1" applyFont="1" applyBorder="1" applyAlignment="1">
      <alignment horizontal="right" vertical="center" wrapText="1" indent="2"/>
    </xf>
    <xf numFmtId="3" fontId="21" fillId="0" borderId="13" xfId="0" applyNumberFormat="1" applyFont="1" applyBorder="1" applyAlignment="1">
      <alignment horizontal="right" vertical="center" wrapText="1" indent="2"/>
    </xf>
    <xf numFmtId="3" fontId="21" fillId="0" borderId="11" xfId="0" applyNumberFormat="1" applyFont="1" applyBorder="1" applyAlignment="1">
      <alignment horizontal="right" vertical="center" wrapText="1" indent="2"/>
    </xf>
    <xf numFmtId="0" fontId="24" fillId="5" borderId="0" xfId="0" applyFont="1" applyFill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3" fontId="14" fillId="0" borderId="11" xfId="0" applyNumberFormat="1" applyFont="1" applyBorder="1" applyAlignment="1">
      <alignment horizontal="right" vertical="center" wrapText="1" indent="1"/>
    </xf>
    <xf numFmtId="166" fontId="14" fillId="0" borderId="11" xfId="0" applyNumberFormat="1" applyFont="1" applyBorder="1" applyAlignment="1">
      <alignment horizontal="right" vertical="center" wrapText="1" indent="1"/>
    </xf>
    <xf numFmtId="166" fontId="15" fillId="0" borderId="13" xfId="0" applyNumberFormat="1" applyFont="1" applyBorder="1" applyAlignment="1">
      <alignment horizontal="right" vertical="center" wrapText="1" indent="1"/>
    </xf>
    <xf numFmtId="3" fontId="15" fillId="0" borderId="11" xfId="0" applyNumberFormat="1" applyFont="1" applyBorder="1" applyAlignment="1">
      <alignment horizontal="right" vertical="center" wrapText="1" indent="1"/>
    </xf>
    <xf numFmtId="166" fontId="15" fillId="0" borderId="11" xfId="0" applyNumberFormat="1" applyFont="1" applyBorder="1" applyAlignment="1">
      <alignment horizontal="right" vertical="center" wrapText="1" indent="1"/>
    </xf>
    <xf numFmtId="0" fontId="27" fillId="2" borderId="3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left" vertical="center" wrapText="1"/>
    </xf>
    <xf numFmtId="164" fontId="20" fillId="0" borderId="10" xfId="0" applyNumberFormat="1" applyFont="1" applyBorder="1" applyAlignment="1">
      <alignment horizontal="right" vertical="center" wrapText="1" indent="1"/>
    </xf>
    <xf numFmtId="3" fontId="21" fillId="0" borderId="12" xfId="0" applyNumberFormat="1" applyFont="1" applyBorder="1" applyAlignment="1">
      <alignment horizontal="right" vertical="center" wrapText="1" indent="1"/>
    </xf>
    <xf numFmtId="164" fontId="20" fillId="0" borderId="11" xfId="0" applyNumberFormat="1" applyFont="1" applyBorder="1" applyAlignment="1">
      <alignment horizontal="right" vertical="center" wrapText="1" indent="1"/>
    </xf>
    <xf numFmtId="3" fontId="21" fillId="0" borderId="13" xfId="0" applyNumberFormat="1" applyFont="1" applyBorder="1" applyAlignment="1">
      <alignment horizontal="right" vertical="center" wrapText="1" indent="1"/>
    </xf>
    <xf numFmtId="164" fontId="21" fillId="0" borderId="11" xfId="0" applyNumberFormat="1" applyFont="1" applyBorder="1" applyAlignment="1">
      <alignment horizontal="right" vertical="center" wrapText="1" indent="1"/>
    </xf>
    <xf numFmtId="0" fontId="16" fillId="5" borderId="1" xfId="0" applyFont="1" applyFill="1" applyBorder="1" applyAlignment="1">
      <alignment horizontal="center" vertical="center" wrapText="1"/>
    </xf>
    <xf numFmtId="164" fontId="21" fillId="0" borderId="12" xfId="0" applyNumberFormat="1" applyFont="1" applyBorder="1" applyAlignment="1">
      <alignment horizontal="right" vertical="center" wrapText="1" indent="1"/>
    </xf>
    <xf numFmtId="164" fontId="21" fillId="0" borderId="13" xfId="0" applyNumberFormat="1" applyFont="1" applyBorder="1" applyAlignment="1">
      <alignment horizontal="right" vertical="center" wrapText="1" indent="1"/>
    </xf>
    <xf numFmtId="0" fontId="21" fillId="2" borderId="2" xfId="0" applyFont="1" applyFill="1" applyBorder="1" applyAlignment="1">
      <alignment horizontal="center" wrapText="1" shrinkToFit="1"/>
    </xf>
    <xf numFmtId="0" fontId="21" fillId="2" borderId="4" xfId="0" applyFont="1" applyFill="1" applyBorder="1" applyAlignment="1">
      <alignment horizontal="center" wrapText="1" shrinkToFit="1"/>
    </xf>
    <xf numFmtId="0" fontId="24" fillId="0" borderId="0" xfId="0" applyFont="1" applyAlignment="1">
      <alignment horizontal="right" vertical="center"/>
    </xf>
    <xf numFmtId="3" fontId="20" fillId="0" borderId="10" xfId="0" applyNumberFormat="1" applyFont="1" applyBorder="1" applyAlignment="1">
      <alignment horizontal="right" vertical="center" wrapText="1" indent="3"/>
    </xf>
    <xf numFmtId="164" fontId="21" fillId="0" borderId="12" xfId="0" applyNumberFormat="1" applyFont="1" applyBorder="1" applyAlignment="1">
      <alignment horizontal="right" vertical="center" wrapText="1" indent="3"/>
    </xf>
    <xf numFmtId="3" fontId="20" fillId="0" borderId="11" xfId="0" applyNumberFormat="1" applyFont="1" applyBorder="1" applyAlignment="1">
      <alignment horizontal="right" vertical="center" wrapText="1" indent="3"/>
    </xf>
    <xf numFmtId="164" fontId="21" fillId="0" borderId="13" xfId="0" applyNumberFormat="1" applyFont="1" applyBorder="1" applyAlignment="1">
      <alignment horizontal="right" vertical="center" wrapText="1" indent="3"/>
    </xf>
    <xf numFmtId="3" fontId="21" fillId="0" borderId="11" xfId="0" applyNumberFormat="1" applyFont="1" applyBorder="1" applyAlignment="1">
      <alignment horizontal="right" vertical="center" wrapText="1" indent="3"/>
    </xf>
    <xf numFmtId="0" fontId="26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textRotation="90" wrapText="1" shrinkToFit="1"/>
    </xf>
    <xf numFmtId="0" fontId="21" fillId="2" borderId="6" xfId="0" applyFont="1" applyFill="1" applyBorder="1" applyAlignment="1">
      <alignment horizontal="center" vertical="center" textRotation="90" wrapText="1" shrinkToFit="1"/>
    </xf>
    <xf numFmtId="0" fontId="21" fillId="2" borderId="4" xfId="0" applyFont="1" applyFill="1" applyBorder="1" applyAlignment="1">
      <alignment horizontal="center" vertical="center" textRotation="90" wrapText="1" shrinkToFit="1"/>
    </xf>
    <xf numFmtId="0" fontId="21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 shrinkToFit="1"/>
    </xf>
    <xf numFmtId="0" fontId="26" fillId="2" borderId="4" xfId="0" applyFont="1" applyFill="1" applyBorder="1" applyAlignment="1">
      <alignment horizontal="center" vertical="center" wrapText="1" shrinkToFit="1"/>
    </xf>
    <xf numFmtId="0" fontId="15" fillId="2" borderId="6" xfId="0" applyFont="1" applyFill="1" applyBorder="1" applyAlignment="1">
      <alignment horizontal="center" vertical="center" wrapText="1" shrinkToFit="1"/>
    </xf>
    <xf numFmtId="0" fontId="31" fillId="0" borderId="0" xfId="0" applyFont="1" applyAlignment="1">
      <alignment horizontal="right" vertical="center"/>
    </xf>
    <xf numFmtId="10" fontId="0" fillId="0" borderId="0" xfId="1" applyNumberFormat="1" applyFont="1"/>
    <xf numFmtId="164" fontId="20" fillId="0" borderId="12" xfId="0" applyNumberFormat="1" applyFont="1" applyBorder="1" applyAlignment="1">
      <alignment horizontal="right" vertical="center" wrapText="1" indent="1"/>
    </xf>
    <xf numFmtId="164" fontId="20" fillId="0" borderId="13" xfId="0" applyNumberFormat="1" applyFont="1" applyBorder="1" applyAlignment="1">
      <alignment horizontal="right" vertical="center" wrapText="1" indent="1"/>
    </xf>
    <xf numFmtId="0" fontId="18" fillId="2" borderId="2" xfId="0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wrapText="1" shrinkToFit="1"/>
    </xf>
    <xf numFmtId="3" fontId="17" fillId="0" borderId="10" xfId="0" applyNumberFormat="1" applyFont="1" applyBorder="1" applyAlignment="1">
      <alignment horizontal="right" vertical="center" wrapText="1" indent="1"/>
    </xf>
    <xf numFmtId="3" fontId="18" fillId="0" borderId="10" xfId="0" applyNumberFormat="1" applyFont="1" applyBorder="1" applyAlignment="1">
      <alignment horizontal="right" vertical="center" wrapText="1" indent="1"/>
    </xf>
    <xf numFmtId="0" fontId="17" fillId="0" borderId="0" xfId="0" applyFont="1"/>
    <xf numFmtId="0" fontId="25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165" fontId="21" fillId="0" borderId="7" xfId="0" applyNumberFormat="1" applyFont="1" applyBorder="1"/>
    <xf numFmtId="0" fontId="21" fillId="2" borderId="2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 shrinkToFit="1"/>
    </xf>
    <xf numFmtId="0" fontId="16" fillId="5" borderId="21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166" fontId="20" fillId="0" borderId="14" xfId="0" applyNumberFormat="1" applyFont="1" applyBorder="1" applyAlignment="1">
      <alignment horizontal="center" wrapText="1"/>
    </xf>
    <xf numFmtId="166" fontId="20" fillId="0" borderId="15" xfId="0" applyNumberFormat="1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3" fontId="18" fillId="0" borderId="12" xfId="0" applyNumberFormat="1" applyFont="1" applyBorder="1" applyAlignment="1">
      <alignment horizontal="right" vertical="center" wrapText="1" indent="1"/>
    </xf>
    <xf numFmtId="3" fontId="17" fillId="0" borderId="11" xfId="0" applyNumberFormat="1" applyFont="1" applyBorder="1" applyAlignment="1">
      <alignment horizontal="right" vertical="center" wrapText="1" indent="1"/>
    </xf>
    <xf numFmtId="3" fontId="18" fillId="0" borderId="13" xfId="0" applyNumberFormat="1" applyFont="1" applyBorder="1" applyAlignment="1">
      <alignment horizontal="right" vertical="center" wrapText="1" indent="1"/>
    </xf>
    <xf numFmtId="3" fontId="18" fillId="0" borderId="11" xfId="0" applyNumberFormat="1" applyFont="1" applyBorder="1" applyAlignment="1">
      <alignment horizontal="right" vertical="center" wrapText="1" indent="1"/>
    </xf>
    <xf numFmtId="0" fontId="28" fillId="5" borderId="8" xfId="0" applyFont="1" applyFill="1" applyBorder="1" applyAlignment="1">
      <alignment horizontal="center" vertical="center" wrapText="1"/>
    </xf>
    <xf numFmtId="0" fontId="27" fillId="0" borderId="0" xfId="0" applyFont="1"/>
    <xf numFmtId="0" fontId="19" fillId="0" borderId="0" xfId="0" applyFont="1" applyAlignment="1">
      <alignment horizontal="right"/>
    </xf>
    <xf numFmtId="166" fontId="20" fillId="0" borderId="0" xfId="0" applyNumberFormat="1" applyFont="1"/>
    <xf numFmtId="166" fontId="21" fillId="0" borderId="7" xfId="1" applyNumberFormat="1" applyFont="1" applyFill="1" applyBorder="1"/>
    <xf numFmtId="10" fontId="20" fillId="0" borderId="0" xfId="0" applyNumberFormat="1" applyFont="1"/>
    <xf numFmtId="0" fontId="24" fillId="0" borderId="0" xfId="0" applyFont="1" applyAlignment="1">
      <alignment horizontal="right"/>
    </xf>
    <xf numFmtId="0" fontId="13" fillId="2" borderId="18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Continuous" wrapText="1"/>
    </xf>
    <xf numFmtId="0" fontId="7" fillId="0" borderId="0" xfId="0" applyFont="1" applyAlignment="1">
      <alignment wrapText="1"/>
    </xf>
    <xf numFmtId="0" fontId="13" fillId="2" borderId="17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3" fillId="2" borderId="19" xfId="0" applyFont="1" applyFill="1" applyBorder="1" applyAlignment="1">
      <alignment horizontal="left" vertical="center" wrapText="1"/>
    </xf>
    <xf numFmtId="0" fontId="12" fillId="5" borderId="20" xfId="0" applyFont="1" applyFill="1" applyBorder="1" applyAlignment="1">
      <alignment horizontal="right" vertical="center" wrapText="1"/>
    </xf>
    <xf numFmtId="0" fontId="5" fillId="0" borderId="0" xfId="0" applyFont="1" applyAlignment="1">
      <alignment wrapText="1"/>
    </xf>
    <xf numFmtId="0" fontId="32" fillId="0" borderId="0" xfId="0" applyFont="1" applyAlignment="1">
      <alignment horizontal="centerContinuous" vertical="center" wrapText="1"/>
    </xf>
    <xf numFmtId="0" fontId="33" fillId="2" borderId="17" xfId="0" applyFont="1" applyFill="1" applyBorder="1" applyAlignment="1">
      <alignment horizontal="center" vertical="center" wrapText="1"/>
    </xf>
    <xf numFmtId="0" fontId="20" fillId="0" borderId="0" xfId="0" applyFont="1" applyAlignment="1">
      <alignment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 shrinkToFit="1"/>
    </xf>
    <xf numFmtId="0" fontId="15" fillId="2" borderId="4" xfId="0" applyFont="1" applyFill="1" applyBorder="1" applyAlignment="1">
      <alignment horizontal="center" vertical="center" wrapText="1" shrinkToFit="1"/>
    </xf>
    <xf numFmtId="164" fontId="14" fillId="0" borderId="10" xfId="0" applyNumberFormat="1" applyFont="1" applyBorder="1" applyAlignment="1">
      <alignment horizontal="right" vertical="center" wrapText="1" indent="1"/>
    </xf>
    <xf numFmtId="164" fontId="14" fillId="0" borderId="11" xfId="0" applyNumberFormat="1" applyFont="1" applyBorder="1" applyAlignment="1">
      <alignment horizontal="right" vertical="center" wrapText="1" indent="1"/>
    </xf>
    <xf numFmtId="164" fontId="15" fillId="0" borderId="11" xfId="0" applyNumberFormat="1" applyFont="1" applyBorder="1" applyAlignment="1">
      <alignment horizontal="right" vertical="center" wrapText="1" indent="1"/>
    </xf>
    <xf numFmtId="164" fontId="15" fillId="0" borderId="13" xfId="0" applyNumberFormat="1" applyFont="1" applyBorder="1" applyAlignment="1">
      <alignment horizontal="right" vertical="center" wrapText="1" indent="1"/>
    </xf>
    <xf numFmtId="164" fontId="27" fillId="0" borderId="10" xfId="0" applyNumberFormat="1" applyFont="1" applyBorder="1" applyAlignment="1">
      <alignment horizontal="right" vertical="center" wrapText="1" indent="1"/>
    </xf>
    <xf numFmtId="164" fontId="27" fillId="0" borderId="12" xfId="0" applyNumberFormat="1" applyFont="1" applyBorder="1" applyAlignment="1">
      <alignment horizontal="right" vertical="center" wrapText="1" indent="1"/>
    </xf>
    <xf numFmtId="164" fontId="27" fillId="0" borderId="11" xfId="0" applyNumberFormat="1" applyFont="1" applyBorder="1" applyAlignment="1">
      <alignment horizontal="right" vertical="center" wrapText="1" indent="1"/>
    </xf>
    <xf numFmtId="164" fontId="27" fillId="0" borderId="13" xfId="0" applyNumberFormat="1" applyFont="1" applyBorder="1" applyAlignment="1">
      <alignment horizontal="right" vertical="center" wrapText="1" indent="1"/>
    </xf>
    <xf numFmtId="164" fontId="26" fillId="0" borderId="11" xfId="0" applyNumberFormat="1" applyFont="1" applyBorder="1" applyAlignment="1">
      <alignment horizontal="right" vertical="center" wrapText="1" indent="1"/>
    </xf>
    <xf numFmtId="164" fontId="26" fillId="0" borderId="13" xfId="0" applyNumberFormat="1" applyFont="1" applyBorder="1" applyAlignment="1">
      <alignment horizontal="right" vertical="center" wrapText="1" indent="1"/>
    </xf>
    <xf numFmtId="0" fontId="14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33" fillId="2" borderId="6" xfId="0" applyFont="1" applyFill="1" applyBorder="1" applyAlignment="1">
      <alignment horizontal="center" vertical="center" wrapText="1" shrinkToFi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9" fontId="33" fillId="2" borderId="3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166" fontId="20" fillId="5" borderId="14" xfId="0" applyNumberFormat="1" applyFont="1" applyFill="1" applyBorder="1" applyAlignment="1">
      <alignment horizontal="center" wrapText="1"/>
    </xf>
    <xf numFmtId="9" fontId="13" fillId="2" borderId="3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/>
    </xf>
    <xf numFmtId="3" fontId="34" fillId="0" borderId="11" xfId="0" applyNumberFormat="1" applyFont="1" applyBorder="1" applyAlignment="1">
      <alignment horizontal="right" vertical="center" wrapText="1" indent="1"/>
    </xf>
    <xf numFmtId="10" fontId="34" fillId="0" borderId="11" xfId="0" applyNumberFormat="1" applyFont="1" applyBorder="1" applyAlignment="1">
      <alignment horizontal="right" vertical="center" wrapText="1" indent="1"/>
    </xf>
    <xf numFmtId="10" fontId="33" fillId="0" borderId="13" xfId="0" applyNumberFormat="1" applyFont="1" applyBorder="1" applyAlignment="1">
      <alignment horizontal="right" vertical="center" wrapText="1" indent="1"/>
    </xf>
    <xf numFmtId="166" fontId="34" fillId="0" borderId="11" xfId="0" applyNumberFormat="1" applyFont="1" applyBorder="1" applyAlignment="1">
      <alignment horizontal="right" vertical="center" wrapText="1" indent="1"/>
    </xf>
    <xf numFmtId="166" fontId="33" fillId="0" borderId="13" xfId="0" applyNumberFormat="1" applyFont="1" applyBorder="1" applyAlignment="1">
      <alignment horizontal="right" vertical="center" wrapText="1" indent="1"/>
    </xf>
    <xf numFmtId="3" fontId="33" fillId="0" borderId="11" xfId="0" applyNumberFormat="1" applyFont="1" applyBorder="1" applyAlignment="1">
      <alignment horizontal="right" vertical="center" wrapText="1" indent="1"/>
    </xf>
    <xf numFmtId="166" fontId="33" fillId="0" borderId="11" xfId="0" applyNumberFormat="1" applyFont="1" applyBorder="1" applyAlignment="1">
      <alignment horizontal="right" vertical="center" wrapText="1" indent="1"/>
    </xf>
    <xf numFmtId="0" fontId="32" fillId="0" borderId="0" xfId="0" applyFont="1" applyAlignment="1">
      <alignment horizontal="right" vertical="center"/>
    </xf>
    <xf numFmtId="164" fontId="15" fillId="0" borderId="12" xfId="0" applyNumberFormat="1" applyFont="1" applyBorder="1" applyAlignment="1">
      <alignment horizontal="right" vertical="center" wrapText="1" indent="1"/>
    </xf>
    <xf numFmtId="3" fontId="27" fillId="0" borderId="10" xfId="0" applyNumberFormat="1" applyFont="1" applyBorder="1" applyAlignment="1">
      <alignment horizontal="right" vertical="center" wrapText="1" indent="2"/>
    </xf>
    <xf numFmtId="3" fontId="26" fillId="0" borderId="12" xfId="0" applyNumberFormat="1" applyFont="1" applyBorder="1" applyAlignment="1">
      <alignment horizontal="right" vertical="center" wrapText="1" indent="2"/>
    </xf>
    <xf numFmtId="3" fontId="27" fillId="0" borderId="11" xfId="0" applyNumberFormat="1" applyFont="1" applyBorder="1" applyAlignment="1">
      <alignment horizontal="right" vertical="center" wrapText="1" indent="2"/>
    </xf>
    <xf numFmtId="3" fontId="26" fillId="0" borderId="13" xfId="0" applyNumberFormat="1" applyFont="1" applyBorder="1" applyAlignment="1">
      <alignment horizontal="right" vertical="center" wrapText="1" indent="2"/>
    </xf>
    <xf numFmtId="3" fontId="26" fillId="0" borderId="11" xfId="0" applyNumberFormat="1" applyFont="1" applyBorder="1" applyAlignment="1">
      <alignment horizontal="right" vertical="center" wrapText="1" indent="2"/>
    </xf>
    <xf numFmtId="164" fontId="27" fillId="0" borderId="10" xfId="0" applyNumberFormat="1" applyFont="1" applyBorder="1" applyAlignment="1">
      <alignment horizontal="right" vertical="center" wrapText="1" indent="2"/>
    </xf>
    <xf numFmtId="164" fontId="26" fillId="0" borderId="12" xfId="0" applyNumberFormat="1" applyFont="1" applyBorder="1" applyAlignment="1">
      <alignment horizontal="right" vertical="center" wrapText="1" indent="2"/>
    </xf>
    <xf numFmtId="164" fontId="27" fillId="0" borderId="11" xfId="0" applyNumberFormat="1" applyFont="1" applyBorder="1" applyAlignment="1">
      <alignment horizontal="right" vertical="center" wrapText="1" indent="2"/>
    </xf>
    <xf numFmtId="164" fontId="26" fillId="0" borderId="13" xfId="0" applyNumberFormat="1" applyFont="1" applyBorder="1" applyAlignment="1">
      <alignment horizontal="right" vertical="center" wrapText="1" indent="2"/>
    </xf>
    <xf numFmtId="164" fontId="26" fillId="0" borderId="11" xfId="0" applyNumberFormat="1" applyFont="1" applyBorder="1" applyAlignment="1">
      <alignment horizontal="right" vertical="center" wrapText="1" indent="2"/>
    </xf>
    <xf numFmtId="0" fontId="1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readingOrder="1"/>
    </xf>
    <xf numFmtId="10" fontId="35" fillId="0" borderId="0" xfId="0" applyNumberFormat="1" applyFont="1" applyAlignment="1">
      <alignment horizontal="center" vertical="center" wrapText="1" readingOrder="1"/>
    </xf>
    <xf numFmtId="0" fontId="36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6" borderId="0" xfId="0" applyFont="1" applyFill="1"/>
    <xf numFmtId="3" fontId="2" fillId="6" borderId="0" xfId="0" applyNumberFormat="1" applyFont="1" applyFill="1"/>
    <xf numFmtId="0" fontId="2" fillId="7" borderId="0" xfId="0" applyFont="1" applyFill="1"/>
    <xf numFmtId="3" fontId="2" fillId="7" borderId="0" xfId="0" applyNumberFormat="1" applyFont="1" applyFill="1"/>
    <xf numFmtId="0" fontId="14" fillId="0" borderId="0" xfId="0" applyFont="1" applyAlignment="1">
      <alignment vertical="top" wrapText="1"/>
    </xf>
    <xf numFmtId="0" fontId="0" fillId="0" borderId="0" xfId="0" applyAlignment="1">
      <alignment wrapText="1"/>
    </xf>
    <xf numFmtId="4" fontId="4" fillId="0" borderId="16" xfId="0" applyNumberFormat="1" applyFont="1" applyBorder="1" applyAlignment="1">
      <alignment horizontal="right" wrapText="1"/>
    </xf>
    <xf numFmtId="14" fontId="37" fillId="0" borderId="0" xfId="0" applyNumberFormat="1" applyFont="1" applyAlignment="1">
      <alignment wrapText="1"/>
    </xf>
    <xf numFmtId="0" fontId="38" fillId="0" borderId="0" xfId="0" applyFont="1"/>
    <xf numFmtId="9" fontId="0" fillId="0" borderId="0" xfId="0" applyNumberFormat="1"/>
    <xf numFmtId="0" fontId="4" fillId="0" borderId="0" xfId="0" applyFont="1"/>
    <xf numFmtId="1" fontId="39" fillId="0" borderId="0" xfId="0" applyNumberFormat="1" applyFont="1" applyAlignment="1">
      <alignment horizontal="right" vertical="center" wrapText="1"/>
    </xf>
    <xf numFmtId="0" fontId="33" fillId="2" borderId="10" xfId="0" applyFont="1" applyFill="1" applyBorder="1" applyAlignment="1">
      <alignment horizontal="center" vertical="center" wrapText="1" shrinkToFi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3" xfId="0" quotePrefix="1" applyFont="1" applyFill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right" vertical="center" wrapText="1" indent="1"/>
    </xf>
    <xf numFmtId="3" fontId="26" fillId="0" borderId="13" xfId="0" applyNumberFormat="1" applyFont="1" applyBorder="1" applyAlignment="1">
      <alignment horizontal="right" vertical="center" wrapText="1" indent="1"/>
    </xf>
    <xf numFmtId="3" fontId="26" fillId="0" borderId="11" xfId="0" applyNumberFormat="1" applyFont="1" applyBorder="1" applyAlignment="1">
      <alignment horizontal="right" vertical="center" wrapText="1" indent="1"/>
    </xf>
    <xf numFmtId="9" fontId="2" fillId="0" borderId="7" xfId="1" applyBorder="1" applyAlignment="1">
      <alignment horizontal="right"/>
    </xf>
    <xf numFmtId="0" fontId="40" fillId="0" borderId="7" xfId="0" applyFont="1" applyBorder="1" applyAlignment="1">
      <alignment horizontal="left" wrapText="1"/>
    </xf>
    <xf numFmtId="0" fontId="11" fillId="3" borderId="0" xfId="4" applyFill="1" applyAlignment="1"/>
    <xf numFmtId="0" fontId="30" fillId="4" borderId="0" xfId="0" applyFont="1" applyFill="1" applyAlignment="1">
      <alignment horizontal="center" wrapText="1"/>
    </xf>
    <xf numFmtId="0" fontId="19" fillId="3" borderId="0" xfId="0" applyFont="1" applyFill="1" applyAlignment="1">
      <alignment horizontal="center" vertical="center" wrapText="1"/>
    </xf>
    <xf numFmtId="0" fontId="31" fillId="0" borderId="0" xfId="0" applyFont="1"/>
    <xf numFmtId="0" fontId="41" fillId="3" borderId="0" xfId="4" applyFont="1" applyFill="1" applyAlignment="1"/>
    <xf numFmtId="0" fontId="30" fillId="2" borderId="0" xfId="0" applyFont="1" applyFill="1" applyAlignment="1">
      <alignment horizontal="center"/>
    </xf>
    <xf numFmtId="0" fontId="13" fillId="5" borderId="20" xfId="0" applyFont="1" applyFill="1" applyBorder="1" applyAlignment="1">
      <alignment horizontal="right" vertical="center" wrapText="1"/>
    </xf>
    <xf numFmtId="0" fontId="16" fillId="5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42" fillId="5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2">
    <cellStyle name="Hipervínculo" xfId="4" builtinId="8"/>
    <cellStyle name="Normal" xfId="0" builtinId="0"/>
    <cellStyle name="Normal 2" xfId="2" xr:uid="{00000000-0005-0000-0000-000002000000}"/>
    <cellStyle name="Normal 2 2" xfId="8" xr:uid="{00000000-0005-0000-0000-000003000000}"/>
    <cellStyle name="Normal 2 3" xfId="6" xr:uid="{00000000-0005-0000-0000-000004000000}"/>
    <cellStyle name="Normal 3" xfId="5" xr:uid="{00000000-0005-0000-0000-000005000000}"/>
    <cellStyle name="Normal 4" xfId="10" xr:uid="{00000000-0005-0000-0000-000006000000}"/>
    <cellStyle name="Porcentaje" xfId="1" builtinId="5"/>
    <cellStyle name="Porcentaje 2" xfId="3" xr:uid="{00000000-0005-0000-0000-000008000000}"/>
    <cellStyle name="Porcentaje 2 2" xfId="9" xr:uid="{00000000-0005-0000-0000-000009000000}"/>
    <cellStyle name="Porcentaje 2 3" xfId="7" xr:uid="{00000000-0005-0000-0000-00000A000000}"/>
    <cellStyle name="Porcentaje 3" xfId="11" xr:uid="{00000000-0005-0000-0000-00000B000000}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FFF8D9"/>
      <color rgb="FFFFEB9B"/>
      <color rgb="FFC8A200"/>
      <color rgb="FFBCC103"/>
      <color rgb="FFFE8E12"/>
      <color rgb="FFFFD211"/>
      <color rgb="FFD6AD00"/>
      <color rgb="FF949802"/>
      <color rgb="FF008000"/>
      <color rgb="FFAAAE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0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3.0611506100767669E-2"/>
                  <c:y val="-1.0789608574892862E-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Verdana" panose="020B0604030504040204" pitchFamily="34" charset="0"/>
                    <a:ea typeface="Verdana" panose="020B0604030504040204" pitchFamily="34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Extremadura</c:v>
                </c:pt>
                <c:pt idx="8">
                  <c:v>Comunidad Foral de Navarra</c:v>
                </c:pt>
                <c:pt idx="9">
                  <c:v>Castilla y León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29</c:v>
                </c:pt>
                <c:pt idx="1">
                  <c:v>11</c:v>
                </c:pt>
                <c:pt idx="2">
                  <c:v>18</c:v>
                </c:pt>
                <c:pt idx="3">
                  <c:v>26</c:v>
                </c:pt>
                <c:pt idx="4">
                  <c:v>33</c:v>
                </c:pt>
                <c:pt idx="5">
                  <c:v>45</c:v>
                </c:pt>
                <c:pt idx="6">
                  <c:v>46</c:v>
                </c:pt>
                <c:pt idx="7">
                  <c:v>57</c:v>
                </c:pt>
                <c:pt idx="8">
                  <c:v>59</c:v>
                </c:pt>
                <c:pt idx="9">
                  <c:v>64</c:v>
                </c:pt>
                <c:pt idx="10">
                  <c:v>71</c:v>
                </c:pt>
                <c:pt idx="11">
                  <c:v>74</c:v>
                </c:pt>
                <c:pt idx="12">
                  <c:v>77</c:v>
                </c:pt>
                <c:pt idx="13">
                  <c:v>95</c:v>
                </c:pt>
                <c:pt idx="14">
                  <c:v>115</c:v>
                </c:pt>
                <c:pt idx="15">
                  <c:v>127</c:v>
                </c:pt>
                <c:pt idx="16">
                  <c:v>135</c:v>
                </c:pt>
                <c:pt idx="17">
                  <c:v>154</c:v>
                </c:pt>
                <c:pt idx="18">
                  <c:v>197</c:v>
                </c:pt>
                <c:pt idx="19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0%</c:formatCode>
                <c:ptCount val="6"/>
                <c:pt idx="0">
                  <c:v>0.32274247491638797</c:v>
                </c:pt>
                <c:pt idx="1">
                  <c:v>0.24136008918617599</c:v>
                </c:pt>
                <c:pt idx="2">
                  <c:v>0.18450390189520602</c:v>
                </c:pt>
                <c:pt idx="3">
                  <c:v>9.0301003344481601E-2</c:v>
                </c:pt>
                <c:pt idx="4">
                  <c:v>8.8071348940914188E-2</c:v>
                </c:pt>
                <c:pt idx="5">
                  <c:v>7.3021181716833902E-2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0.35000000000000003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Principado de Asturias</c:v>
                </c:pt>
                <c:pt idx="3">
                  <c:v>Aragón</c:v>
                </c:pt>
                <c:pt idx="4">
                  <c:v>Castilla y León</c:v>
                </c:pt>
                <c:pt idx="5">
                  <c:v>Comunidad Foral de Navarra</c:v>
                </c:pt>
                <c:pt idx="6">
                  <c:v>Madrid</c:v>
                </c:pt>
                <c:pt idx="7">
                  <c:v>Cantabria</c:v>
                </c:pt>
                <c:pt idx="8">
                  <c:v>Ciudad de Ceuta</c:v>
                </c:pt>
                <c:pt idx="9">
                  <c:v>Canarias</c:v>
                </c:pt>
                <c:pt idx="10">
                  <c:v>Castilla - La Mancha</c:v>
                </c:pt>
                <c:pt idx="11">
                  <c:v>Andalucía</c:v>
                </c:pt>
                <c:pt idx="12">
                  <c:v>La Rioja</c:v>
                </c:pt>
                <c:pt idx="13">
                  <c:v>Galicia</c:v>
                </c:pt>
                <c:pt idx="14">
                  <c:v>Comunidad Valenciana</c:v>
                </c:pt>
                <c:pt idx="15">
                  <c:v>Ciudad de Melilla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0.2413793103448276</c:v>
                </c:pt>
                <c:pt idx="1">
                  <c:v>0.23376623376623376</c:v>
                </c:pt>
                <c:pt idx="2">
                  <c:v>0.323943661971831</c:v>
                </c:pt>
                <c:pt idx="3">
                  <c:v>0.32631578947368423</c:v>
                </c:pt>
                <c:pt idx="4">
                  <c:v>0.328125</c:v>
                </c:pt>
                <c:pt idx="5">
                  <c:v>0.33898305084745761</c:v>
                </c:pt>
                <c:pt idx="6">
                  <c:v>0.36220472440944884</c:v>
                </c:pt>
                <c:pt idx="7">
                  <c:v>0.37777777777777777</c:v>
                </c:pt>
                <c:pt idx="8">
                  <c:v>0.3888888888888889</c:v>
                </c:pt>
                <c:pt idx="9">
                  <c:v>0.39189189189189189</c:v>
                </c:pt>
                <c:pt idx="10">
                  <c:v>0.39393939393939392</c:v>
                </c:pt>
                <c:pt idx="11">
                  <c:v>0.40609137055837563</c:v>
                </c:pt>
                <c:pt idx="12">
                  <c:v>0.42307692307692307</c:v>
                </c:pt>
                <c:pt idx="13">
                  <c:v>0.46956521739130436</c:v>
                </c:pt>
                <c:pt idx="14">
                  <c:v>0.52592592592592591</c:v>
                </c:pt>
                <c:pt idx="15">
                  <c:v>0.54545454545454541</c:v>
                </c:pt>
                <c:pt idx="16">
                  <c:v>0.55124653739612184</c:v>
                </c:pt>
                <c:pt idx="17">
                  <c:v>0.56521739130434778</c:v>
                </c:pt>
                <c:pt idx="18">
                  <c:v>0.57894736842105265</c:v>
                </c:pt>
                <c:pt idx="19">
                  <c:v>0.67532467532467533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Principado de Asturias</c:v>
                </c:pt>
                <c:pt idx="3">
                  <c:v>Aragón</c:v>
                </c:pt>
                <c:pt idx="4">
                  <c:v>Castilla y León</c:v>
                </c:pt>
                <c:pt idx="5">
                  <c:v>Comunidad Foral de Navarra</c:v>
                </c:pt>
                <c:pt idx="6">
                  <c:v>Madrid</c:v>
                </c:pt>
                <c:pt idx="7">
                  <c:v>Cantabria</c:v>
                </c:pt>
                <c:pt idx="8">
                  <c:v>Ciudad de Ceuta</c:v>
                </c:pt>
                <c:pt idx="9">
                  <c:v>Canarias</c:v>
                </c:pt>
                <c:pt idx="10">
                  <c:v>Castilla - La Mancha</c:v>
                </c:pt>
                <c:pt idx="11">
                  <c:v>Andalucía</c:v>
                </c:pt>
                <c:pt idx="12">
                  <c:v>La Rioja</c:v>
                </c:pt>
                <c:pt idx="13">
                  <c:v>Galicia</c:v>
                </c:pt>
                <c:pt idx="14">
                  <c:v>Comunidad Valenciana</c:v>
                </c:pt>
                <c:pt idx="15">
                  <c:v>Ciudad de Melilla</c:v>
                </c:pt>
                <c:pt idx="16">
                  <c:v>Cataluña</c:v>
                </c:pt>
                <c:pt idx="17">
                  <c:v>Región de Murcia</c:v>
                </c:pt>
                <c:pt idx="18">
                  <c:v>Extremadura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0.75862068965517238</c:v>
                </c:pt>
                <c:pt idx="1">
                  <c:v>0.76623376623376627</c:v>
                </c:pt>
                <c:pt idx="2">
                  <c:v>0.676056338028169</c:v>
                </c:pt>
                <c:pt idx="3">
                  <c:v>0.67368421052631577</c:v>
                </c:pt>
                <c:pt idx="4">
                  <c:v>0.671875</c:v>
                </c:pt>
                <c:pt idx="5">
                  <c:v>0.66101694915254239</c:v>
                </c:pt>
                <c:pt idx="6">
                  <c:v>0.63779527559055116</c:v>
                </c:pt>
                <c:pt idx="7">
                  <c:v>0.62222222222222223</c:v>
                </c:pt>
                <c:pt idx="8">
                  <c:v>0.61111111111111116</c:v>
                </c:pt>
                <c:pt idx="9">
                  <c:v>0.60810810810810811</c:v>
                </c:pt>
                <c:pt idx="10">
                  <c:v>0.60606060606060608</c:v>
                </c:pt>
                <c:pt idx="11">
                  <c:v>0.59390862944162437</c:v>
                </c:pt>
                <c:pt idx="12">
                  <c:v>0.57692307692307687</c:v>
                </c:pt>
                <c:pt idx="13">
                  <c:v>0.5304347826086957</c:v>
                </c:pt>
                <c:pt idx="14">
                  <c:v>0.47407407407407409</c:v>
                </c:pt>
                <c:pt idx="15">
                  <c:v>0.45454545454545453</c:v>
                </c:pt>
                <c:pt idx="16">
                  <c:v>0.44875346260387811</c:v>
                </c:pt>
                <c:pt idx="17">
                  <c:v>0.43478260869565216</c:v>
                </c:pt>
                <c:pt idx="18">
                  <c:v>0.42105263157894735</c:v>
                </c:pt>
                <c:pt idx="19">
                  <c:v>0.32467532467532467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cap="small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70359910474373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>
                  <a:alpha val="75000"/>
                </a:srgbClr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/>
              <a:lstStyle/>
              <a:p>
                <a:pPr>
                  <a:defRPr/>
                </a:pPr>
                <a:endParaRPr lang="es-E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4'!$K$2:$K$22</c:f>
              <c:numCache>
                <c:formatCode>m/d/yyyy</c:formatCode>
                <c:ptCount val="21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</c:numCache>
            </c:numRef>
          </c:cat>
          <c:val>
            <c:numRef>
              <c:f>'Gráfico 4'!$L$2:$L$22</c:f>
              <c:numCache>
                <c:formatCode>General</c:formatCode>
                <c:ptCount val="21"/>
                <c:pt idx="0">
                  <c:v>1792</c:v>
                </c:pt>
                <c:pt idx="1">
                  <c:v>1867</c:v>
                </c:pt>
                <c:pt idx="2">
                  <c:v>1966</c:v>
                </c:pt>
                <c:pt idx="3">
                  <c:v>2127</c:v>
                </c:pt>
                <c:pt idx="4">
                  <c:v>2271</c:v>
                </c:pt>
                <c:pt idx="5">
                  <c:v>2390</c:v>
                </c:pt>
                <c:pt idx="6">
                  <c:v>2457</c:v>
                </c:pt>
                <c:pt idx="7">
                  <c:v>2514</c:v>
                </c:pt>
                <c:pt idx="8">
                  <c:v>2518</c:v>
                </c:pt>
                <c:pt idx="9">
                  <c:v>2421</c:v>
                </c:pt>
                <c:pt idx="10">
                  <c:v>2253</c:v>
                </c:pt>
                <c:pt idx="11">
                  <c:v>2079</c:v>
                </c:pt>
                <c:pt idx="12">
                  <c:v>1987</c:v>
                </c:pt>
                <c:pt idx="13">
                  <c:v>1906</c:v>
                </c:pt>
                <c:pt idx="14">
                  <c:v>1860</c:v>
                </c:pt>
                <c:pt idx="15">
                  <c:v>1812</c:v>
                </c:pt>
                <c:pt idx="16">
                  <c:v>1773</c:v>
                </c:pt>
                <c:pt idx="17">
                  <c:v>1724</c:v>
                </c:pt>
                <c:pt idx="18">
                  <c:v>1708</c:v>
                </c:pt>
                <c:pt idx="19">
                  <c:v>1667</c:v>
                </c:pt>
                <c:pt idx="20">
                  <c:v>1640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32-4E99-9D49-A843F0A0606A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pPr>
              <a:solidFill>
                <a:srgbClr val="008000">
                  <a:alpha val="75000"/>
                </a:srgbClr>
              </a:solid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-2700000" vert="horz"/>
              <a:lstStyle/>
              <a:p>
                <a:pPr>
                  <a:defRPr/>
                </a:pPr>
                <a:endParaRPr lang="es-E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'Gráfico 4'!$K$2:$K$22</c:f>
              <c:numCache>
                <c:formatCode>m/d/yyyy</c:formatCode>
                <c:ptCount val="21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43466</c:v>
                </c:pt>
                <c:pt idx="17">
                  <c:v>43831</c:v>
                </c:pt>
                <c:pt idx="18">
                  <c:v>44197</c:v>
                </c:pt>
                <c:pt idx="19">
                  <c:v>44562</c:v>
                </c:pt>
                <c:pt idx="20">
                  <c:v>44927</c:v>
                </c:pt>
              </c:numCache>
            </c:numRef>
          </c:cat>
          <c:val>
            <c:numRef>
              <c:f>'Gráfico 4'!$M$2:$M$22</c:f>
              <c:numCache>
                <c:formatCode>General</c:formatCode>
                <c:ptCount val="21"/>
                <c:pt idx="13">
                  <c:v>2072</c:v>
                </c:pt>
                <c:pt idx="14">
                  <c:v>2016</c:v>
                </c:pt>
                <c:pt idx="15">
                  <c:v>1971</c:v>
                </c:pt>
                <c:pt idx="16">
                  <c:v>1932</c:v>
                </c:pt>
                <c:pt idx="17">
                  <c:v>1882</c:v>
                </c:pt>
                <c:pt idx="18">
                  <c:v>1863</c:v>
                </c:pt>
                <c:pt idx="19">
                  <c:v>1821</c:v>
                </c:pt>
                <c:pt idx="20">
                  <c:v>1794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32-4E99-9D49-A843F0A060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23342688"/>
        <c:axId val="2023338336"/>
      </c:lineChart>
      <c:catAx>
        <c:axId val="202334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</c:spPr>
        <c:txPr>
          <a:bodyPr rot="-2700000"/>
          <a:lstStyle/>
          <a:p>
            <a:pPr>
              <a:defRPr/>
            </a:pPr>
            <a:endParaRPr lang="es-ES"/>
          </a:p>
        </c:txPr>
        <c:crossAx val="2023338336"/>
        <c:crosses val="autoZero"/>
        <c:auto val="0"/>
        <c:lblAlgn val="ctr"/>
        <c:lblOffset val="600"/>
        <c:noMultiLvlLbl val="0"/>
      </c:catAx>
      <c:valAx>
        <c:axId val="202333833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/>
                  <a:t>Nº de Entes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crossAx val="2023342688"/>
        <c:crosses val="autoZero"/>
        <c:crossBetween val="between"/>
        <c:minorUnit val="200"/>
      </c:valAx>
      <c:spPr>
        <a:solidFill>
          <a:srgbClr val="FFF8D9"/>
        </a:solidFill>
        <a:ln cap="sq">
          <a:solidFill>
            <a:sysClr val="windowText" lastClr="000000">
              <a:lumMod val="50000"/>
              <a:lumOff val="50000"/>
            </a:sysClr>
          </a:solidFill>
        </a:ln>
      </c:spPr>
    </c:plotArea>
    <c:legend>
      <c:legendPos val="b"/>
      <c:overlay val="0"/>
    </c:legend>
    <c:plotVisOnly val="0"/>
    <c:dispBlanksAs val="gap"/>
    <c:showDLblsOverMax val="0"/>
  </c:chart>
  <c:spPr>
    <a:solidFill>
      <a:srgbClr val="FFEB9B"/>
    </a:solidFill>
    <a:ln w="12700">
      <a:solidFill>
        <a:srgbClr val="336600"/>
      </a:solidFill>
    </a:ln>
  </c:spPr>
  <c:txPr>
    <a:bodyPr/>
    <a:lstStyle/>
    <a:p>
      <a:pPr>
        <a:defRPr sz="700">
          <a:latin typeface="Verdana" panose="020B0604030504040204" pitchFamily="34" charset="0"/>
          <a:ea typeface="Verdana" panose="020B060403050404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18.314500941619585</c:v>
                </c:pt>
                <c:pt idx="1">
                  <c:v>15.065913370998116</c:v>
                </c:pt>
                <c:pt idx="2">
                  <c:v>11.67608286252354</c:v>
                </c:pt>
                <c:pt idx="3">
                  <c:v>8.8512241054613927</c:v>
                </c:pt>
                <c:pt idx="4">
                  <c:v>9.9340866290018823</c:v>
                </c:pt>
                <c:pt idx="5">
                  <c:v>6.8267419962335225</c:v>
                </c:pt>
                <c:pt idx="6">
                  <c:v>29.331450094161958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97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3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E40-4DE0-BE3E-FA3779619DCF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E40-4DE0-BE3E-FA3779619DCF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EE40-4DE0-BE3E-FA3779619DCF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EE40-4DE0-BE3E-FA3779619DCF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EE40-4DE0-BE3E-FA3779619DCF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EE40-4DE0-BE3E-FA3779619DCF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EE40-4DE0-BE3E-FA3779619DCF}"/>
              </c:ext>
            </c:extLst>
          </c:dPt>
          <c:dLbls>
            <c:dLbl>
              <c:idx val="0"/>
              <c:layout>
                <c:manualLayout>
                  <c:x val="-0.2063896052075371"/>
                  <c:y val="3.9892309610811251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E40-4DE0-BE3E-FA3779619DCF}"/>
                </c:ext>
              </c:extLst>
            </c:dLbl>
            <c:dLbl>
              <c:idx val="1"/>
              <c:layout>
                <c:manualLayout>
                  <c:x val="4.3974141983755932E-2"/>
                  <c:y val="-0.10340212296191915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E40-4DE0-BE3E-FA3779619DCF}"/>
                </c:ext>
              </c:extLst>
            </c:dLbl>
            <c:dLbl>
              <c:idx val="2"/>
              <c:layout>
                <c:manualLayout>
                  <c:x val="2.9825616289701363E-2"/>
                  <c:y val="-0.1402591618028937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E40-4DE0-BE3E-FA3779619DCF}"/>
                </c:ext>
              </c:extLst>
            </c:dLbl>
            <c:dLbl>
              <c:idx val="3"/>
              <c:layout>
                <c:manualLayout>
                  <c:x val="1.3123833322218711E-2"/>
                  <c:y val="0.1949424090117669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899129597061804"/>
                      <c:h val="0.2775509011735563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E40-4DE0-BE3E-FA3779619DCF}"/>
                </c:ext>
              </c:extLst>
            </c:dLbl>
            <c:dLbl>
              <c:idx val="4"/>
              <c:layout>
                <c:manualLayout>
                  <c:x val="-4.999490217701516E-2"/>
                  <c:y val="4.938841656869375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543983373446565"/>
                      <c:h val="0.1561586030278577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E40-4DE0-BE3E-FA3779619DCF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E40-4DE0-BE3E-FA3779619DCF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E40-4DE0-BE3E-FA3779619DCF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6'!$K$1:$K$6</c:f>
              <c:strCache>
                <c:ptCount val="6"/>
                <c:pt idx="0">
                  <c:v>O8413: Regulación de la act. económica y contribución a su mayor eficiencia</c:v>
                </c:pt>
                <c:pt idx="1">
                  <c:v>O8425: Protección civil</c:v>
                </c:pt>
                <c:pt idx="2">
                  <c:v>O8430: S.S. obligatoria</c:v>
                </c:pt>
                <c:pt idx="3">
                  <c:v>Otras: Asuntos exteriores (O8421); Justicia (O8423); Orden público y seguridad (O8424)</c:v>
                </c:pt>
                <c:pt idx="4">
                  <c:v>O8411: Act. generales de AAPP</c:v>
                </c:pt>
                <c:pt idx="5">
                  <c:v>O8412: Regulación act. sanit., educativas y culturales y otros serv. soc. excepto S.S.</c:v>
                </c:pt>
              </c:strCache>
            </c:strRef>
          </c:cat>
          <c:val>
            <c:numRef>
              <c:f>'Gráfico 6'!$L$1:$L$6</c:f>
              <c:numCache>
                <c:formatCode>0.0</c:formatCode>
                <c:ptCount val="6"/>
                <c:pt idx="0">
                  <c:v>32.155477031802121</c:v>
                </c:pt>
                <c:pt idx="1">
                  <c:v>7.4204946996466434</c:v>
                </c:pt>
                <c:pt idx="2">
                  <c:v>7.0671378091872796</c:v>
                </c:pt>
                <c:pt idx="3">
                  <c:v>3.5335689045936398</c:v>
                </c:pt>
                <c:pt idx="4">
                  <c:v>34.275618374558306</c:v>
                </c:pt>
                <c:pt idx="5">
                  <c:v>15.547703180212014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E40-4DE0-BE3E-FA3779619DC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26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C38-4046-9549-F0C39F847FE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C38-4046-9549-F0C39F847FE5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C38-4046-9549-F0C39F847FE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C38-4046-9549-F0C39F847FE5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C38-4046-9549-F0C39F847FE5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C38-4046-9549-F0C39F847FE5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C38-4046-9549-F0C39F847FE5}"/>
              </c:ext>
            </c:extLst>
          </c:dPt>
          <c:dLbls>
            <c:dLbl>
              <c:idx val="0"/>
              <c:layout>
                <c:manualLayout>
                  <c:x val="4.033846125017692E-2"/>
                  <c:y val="0.115846638884447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38-4046-9549-F0C39F847FE5}"/>
                </c:ext>
              </c:extLst>
            </c:dLbl>
            <c:dLbl>
              <c:idx val="1"/>
              <c:layout>
                <c:manualLayout>
                  <c:x val="-0.11545294516731547"/>
                  <c:y val="2.164079268217984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096052406049888"/>
                      <c:h val="0.232433641341751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38-4046-9549-F0C39F847FE5}"/>
                </c:ext>
              </c:extLst>
            </c:dLbl>
            <c:dLbl>
              <c:idx val="2"/>
              <c:layout>
                <c:manualLayout>
                  <c:x val="-0.11016193914729944"/>
                  <c:y val="-2.45714639315410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C38-4046-9549-F0C39F847FE5}"/>
                </c:ext>
              </c:extLst>
            </c:dLbl>
            <c:dLbl>
              <c:idx val="3"/>
              <c:layout>
                <c:manualLayout>
                  <c:x val="-1.4873677765181347E-2"/>
                  <c:y val="-0.2917437682401303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213219785422226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38-4046-9549-F0C39F847FE5}"/>
                </c:ext>
              </c:extLst>
            </c:dLbl>
            <c:dLbl>
              <c:idx val="4"/>
              <c:layout>
                <c:manualLayout>
                  <c:x val="4.5371675226666859E-2"/>
                  <c:y val="-0.1400995925644505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7323459985328862"/>
                      <c:h val="0.418889354124660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38-4046-9549-F0C39F847FE5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C38-4046-9549-F0C39F847FE5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C38-4046-9549-F0C39F847FE5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7'!$K$1:$K$5</c:f>
              <c:strCache>
                <c:ptCount val="5"/>
                <c:pt idx="0">
                  <c:v>M70: Act. de las sedes centrales; act. de consultoría de gestión empresarial</c:v>
                </c:pt>
                <c:pt idx="1">
                  <c:v>M71: Servicios técnicos de arquitectura e ingeniería; ensayos y análisis técnicos.</c:v>
                </c:pt>
                <c:pt idx="2">
                  <c:v>M72: Investigación y Desarrollo</c:v>
                </c:pt>
                <c:pt idx="3">
                  <c:v>M73: Publicidad y estudios de mercado</c:v>
                </c:pt>
                <c:pt idx="4">
                  <c:v>Otras: Act. Jurídicas y de contabilidad (M69); Actividades veterinarias (M75); Otras act. profesionales científicas y técnicas (M74)</c:v>
                </c:pt>
              </c:strCache>
            </c:strRef>
          </c:cat>
          <c:val>
            <c:numRef>
              <c:f>'Gráfico 7'!$L$1:$L$5</c:f>
              <c:numCache>
                <c:formatCode>0.0</c:formatCode>
                <c:ptCount val="5"/>
                <c:pt idx="0">
                  <c:v>6.6838046272493568</c:v>
                </c:pt>
                <c:pt idx="1">
                  <c:v>19.023136246786631</c:v>
                </c:pt>
                <c:pt idx="2">
                  <c:v>60.668380462724933</c:v>
                </c:pt>
                <c:pt idx="3">
                  <c:v>4.3701799485861184</c:v>
                </c:pt>
                <c:pt idx="4">
                  <c:v>9.2544987146529554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C38-4046-9549-F0C39F847FE5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659779536134151"/>
          <c:y val="9.0072246889273969E-2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D43-4A89-8114-A6B1E914B20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D43-4A89-8114-A6B1E914B20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D43-4A89-8114-A6B1E914B20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D43-4A89-8114-A6B1E914B20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D43-4A89-8114-A6B1E914B20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D43-4A89-8114-A6B1E914B20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D43-4A89-8114-A6B1E914B203}"/>
              </c:ext>
            </c:extLst>
          </c:dPt>
          <c:dLbls>
            <c:dLbl>
              <c:idx val="0"/>
              <c:layout>
                <c:manualLayout>
                  <c:x val="3.5088927921289516E-2"/>
                  <c:y val="-8.339715393837403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43-4A89-8114-A6B1E914B203}"/>
                </c:ext>
              </c:extLst>
            </c:dLbl>
            <c:dLbl>
              <c:idx val="1"/>
              <c:layout>
                <c:manualLayout>
                  <c:x val="6.9155764552261148E-2"/>
                  <c:y val="-1.385535106224427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905506746683697"/>
                      <c:h val="0.124124649904800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D43-4A89-8114-A6B1E914B203}"/>
                </c:ext>
              </c:extLst>
            </c:dLbl>
            <c:dLbl>
              <c:idx val="2"/>
              <c:layout>
                <c:manualLayout>
                  <c:x val="-2.5465059051049694E-3"/>
                  <c:y val="0.1448553076494792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788875618852467"/>
                      <c:h val="0.1696809038073805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4D43-4A89-8114-A6B1E914B203}"/>
                </c:ext>
              </c:extLst>
            </c:dLbl>
            <c:dLbl>
              <c:idx val="3"/>
              <c:layout>
                <c:manualLayout>
                  <c:x val="-0.12423895545033832"/>
                  <c:y val="3.1412804996941782E-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5403880631398989"/>
                      <c:h val="0.1436487587201921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D43-4A89-8114-A6B1E914B203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D43-4A89-8114-A6B1E914B203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D43-4A89-8114-A6B1E914B203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D43-4A89-8114-A6B1E914B203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8'!$K$1:$K$4</c:f>
              <c:strCache>
                <c:ptCount val="4"/>
                <c:pt idx="0">
                  <c:v>Q861: Act. hospitalarias</c:v>
                </c:pt>
                <c:pt idx="1">
                  <c:v>Q869: Otras act. sanitarias</c:v>
                </c:pt>
                <c:pt idx="2">
                  <c:v>Q889: Otras act. de serv. sociales sin alojamiento</c:v>
                </c:pt>
                <c:pt idx="3">
                  <c:v>Q862,Q871,Q872,  Q873,Q879,Q881*</c:v>
                </c:pt>
              </c:strCache>
            </c:strRef>
          </c:cat>
          <c:val>
            <c:numRef>
              <c:f>'Gráfico 8'!$L$1:$L$4</c:f>
              <c:numCache>
                <c:formatCode>0.0</c:formatCode>
                <c:ptCount val="4"/>
                <c:pt idx="0">
                  <c:v>19.424460431654676</c:v>
                </c:pt>
                <c:pt idx="1">
                  <c:v>33.812949640287769</c:v>
                </c:pt>
                <c:pt idx="2">
                  <c:v>28.057553956834528</c:v>
                </c:pt>
                <c:pt idx="3">
                  <c:v>18.705035971223023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D43-4A89-8114-A6B1E914B2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8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BDE-4407-A0A5-6AB8B07B417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BDE-4407-A0A5-6AB8B07B417C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CBDE-4407-A0A5-6AB8B07B417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CBDE-4407-A0A5-6AB8B07B417C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CBDE-4407-A0A5-6AB8B07B417C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CBDE-4407-A0A5-6AB8B07B417C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CBDE-4407-A0A5-6AB8B07B417C}"/>
              </c:ext>
            </c:extLst>
          </c:dPt>
          <c:dLbls>
            <c:dLbl>
              <c:idx val="0"/>
              <c:layout>
                <c:manualLayout>
                  <c:x val="1.3162963701888221E-2"/>
                  <c:y val="-1.954880227266795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59019965862877"/>
                      <c:h val="0.2642077088904252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BDE-4407-A0A5-6AB8B07B417C}"/>
                </c:ext>
              </c:extLst>
            </c:dLbl>
            <c:dLbl>
              <c:idx val="1"/>
              <c:layout>
                <c:manualLayout>
                  <c:x val="-6.2271727970009596E-3"/>
                  <c:y val="-0.1811922837593381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2365643636876686"/>
                      <c:h val="0.2678570699381291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BDE-4407-A0A5-6AB8B07B417C}"/>
                </c:ext>
              </c:extLst>
            </c:dLbl>
            <c:dLbl>
              <c:idx val="2"/>
              <c:layout>
                <c:manualLayout>
                  <c:x val="8.0571105135614315E-2"/>
                  <c:y val="-4.05283877758655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BDE-4407-A0A5-6AB8B07B417C}"/>
                </c:ext>
              </c:extLst>
            </c:dLbl>
            <c:dLbl>
              <c:idx val="3"/>
              <c:layout>
                <c:manualLayout>
                  <c:x val="5.5995022174800367E-2"/>
                  <c:y val="-0.1241960678747230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BDE-4407-A0A5-6AB8B07B417C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BDE-4407-A0A5-6AB8B07B417C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BDE-4407-A0A5-6AB8B07B417C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BDE-4407-A0A5-6AB8B07B417C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9'!$K$1:$K$4</c:f>
              <c:strCache>
                <c:ptCount val="4"/>
                <c:pt idx="0">
                  <c:v>Educación preprimaria (P851); Educación Primaria (P852); Educación secundaria (P853)</c:v>
                </c:pt>
                <c:pt idx="1">
                  <c:v>P854: Educación postsecundaria</c:v>
                </c:pt>
                <c:pt idx="2">
                  <c:v>P855: Otra educación</c:v>
                </c:pt>
                <c:pt idx="3">
                  <c:v>P856: Otra educación n.c.o.p.</c:v>
                </c:pt>
              </c:strCache>
            </c:strRef>
          </c:cat>
          <c:val>
            <c:numRef>
              <c:f>'Gráfico 9'!$L$1:$L$4</c:f>
              <c:numCache>
                <c:formatCode>0.0</c:formatCode>
                <c:ptCount val="4"/>
                <c:pt idx="0">
                  <c:v>3.125</c:v>
                </c:pt>
                <c:pt idx="1">
                  <c:v>42.410714285714285</c:v>
                </c:pt>
                <c:pt idx="2">
                  <c:v>30.357142857142854</c:v>
                </c:pt>
                <c:pt idx="3">
                  <c:v>24.107142857142858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BDE-4407-A0A5-6AB8B07B417C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28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9-4814-B454-0D6478B2510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C39-4814-B454-0D6478B2510B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C39-4814-B454-0D6478B2510B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C39-4814-B454-0D6478B2510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C39-4814-B454-0D6478B2510B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C39-4814-B454-0D6478B2510B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C39-4814-B454-0D6478B2510B}"/>
              </c:ext>
            </c:extLst>
          </c:dPt>
          <c:dLbls>
            <c:dLbl>
              <c:idx val="0"/>
              <c:layout>
                <c:manualLayout>
                  <c:x val="-5.0653449783873553E-2"/>
                  <c:y val="-9.159337109177084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9-4814-B454-0D6478B2510B}"/>
                </c:ext>
              </c:extLst>
            </c:dLbl>
            <c:dLbl>
              <c:idx val="1"/>
              <c:layout>
                <c:manualLayout>
                  <c:x val="1.4035543611910405E-2"/>
                  <c:y val="-0.1393052016116493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C39-4814-B454-0D6478B2510B}"/>
                </c:ext>
              </c:extLst>
            </c:dLbl>
            <c:dLbl>
              <c:idx val="2"/>
              <c:layout>
                <c:manualLayout>
                  <c:x val="6.8322194034876618E-2"/>
                  <c:y val="8.313777201764936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C39-4814-B454-0D6478B2510B}"/>
                </c:ext>
              </c:extLst>
            </c:dLbl>
            <c:dLbl>
              <c:idx val="3"/>
              <c:layout>
                <c:manualLayout>
                  <c:x val="-1.3998755543700092E-2"/>
                  <c:y val="9.12224040236577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C39-4814-B454-0D6478B2510B}"/>
                </c:ext>
              </c:extLst>
            </c:dLbl>
            <c:dLbl>
              <c:idx val="4"/>
              <c:layout>
                <c:manualLayout>
                  <c:x val="-1.4868579793182157E-2"/>
                  <c:y val="0.1331624141569326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509782319351296"/>
                      <c:h val="0.219986298405155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C39-4814-B454-0D6478B2510B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C39-4814-B454-0D6478B2510B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C39-4814-B454-0D6478B2510B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10'!$K$1:$K$5</c:f>
              <c:strCache>
                <c:ptCount val="5"/>
                <c:pt idx="0">
                  <c:v>R900: Act. de creación, artísticas y espectáculos.</c:v>
                </c:pt>
                <c:pt idx="1">
                  <c:v>R910:Act. de bibliotecas, archivos, museos y otras act. culturales</c:v>
                </c:pt>
                <c:pt idx="2">
                  <c:v>R920: Act. de juegos de azar y apuestas</c:v>
                </c:pt>
                <c:pt idx="3">
                  <c:v>R931:Act. deportivas</c:v>
                </c:pt>
                <c:pt idx="4">
                  <c:v>R932:Act. recreativas y de entretenimiento</c:v>
                </c:pt>
              </c:strCache>
            </c:strRef>
          </c:cat>
          <c:val>
            <c:numRef>
              <c:f>'Gráfico 10'!$L$1:$L$5</c:f>
              <c:numCache>
                <c:formatCode>0.0</c:formatCode>
                <c:ptCount val="5"/>
                <c:pt idx="0">
                  <c:v>16.315789473684212</c:v>
                </c:pt>
                <c:pt idx="1">
                  <c:v>49.473684210526315</c:v>
                </c:pt>
                <c:pt idx="2">
                  <c:v>1.0526315789473684</c:v>
                </c:pt>
                <c:pt idx="3">
                  <c:v>16.315789473684212</c:v>
                </c:pt>
                <c:pt idx="4">
                  <c:v>16.842105263157894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C39-4814-B454-0D6478B2510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1F-427D-9582-B7040A941B2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1F-427D-9582-B7040A941B2A}"/>
              </c:ext>
            </c:extLst>
          </c:dPt>
          <c:dPt>
            <c:idx val="2"/>
            <c:bubble3D val="0"/>
            <c:explosion val="24"/>
            <c:extLst>
              <c:ext xmlns:c16="http://schemas.microsoft.com/office/drawing/2014/chart" uri="{C3380CC4-5D6E-409C-BE32-E72D297353CC}">
                <c16:uniqueId val="{00000003-471F-427D-9582-B7040A941B2A}"/>
              </c:ext>
            </c:extLst>
          </c:dPt>
          <c:dPt>
            <c:idx val="3"/>
            <c:bubble3D val="0"/>
            <c:explosion val="12"/>
            <c:extLst>
              <c:ext xmlns:c16="http://schemas.microsoft.com/office/drawing/2014/chart" uri="{C3380CC4-5D6E-409C-BE32-E72D297353CC}">
                <c16:uniqueId val="{00000005-471F-427D-9582-B7040A941B2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71F-427D-9582-B7040A941B2A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7-471F-427D-9582-B7040A941B2A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8-471F-427D-9582-B7040A941B2A}"/>
              </c:ext>
            </c:extLst>
          </c:dPt>
          <c:dLbls>
            <c:dLbl>
              <c:idx val="0"/>
              <c:layout>
                <c:manualLayout>
                  <c:x val="-0.35425139174635578"/>
                  <c:y val="9.191125311796093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321376705960542"/>
                      <c:h val="0.2057447438740961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471F-427D-9582-B7040A941B2A}"/>
                </c:ext>
              </c:extLst>
            </c:dLbl>
            <c:dLbl>
              <c:idx val="1"/>
              <c:layout>
                <c:manualLayout>
                  <c:x val="-7.0831911871771416E-2"/>
                  <c:y val="-2.36175037402966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6031810243011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471F-427D-9582-B7040A941B2A}"/>
                </c:ext>
              </c:extLst>
            </c:dLbl>
            <c:dLbl>
              <c:idx val="2"/>
              <c:layout>
                <c:manualLayout>
                  <c:x val="0.12813036148203832"/>
                  <c:y val="-0.1083453141142446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06207345819414"/>
                      <c:h val="0.166989208030855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71F-427D-9582-B7040A941B2A}"/>
                </c:ext>
              </c:extLst>
            </c:dLbl>
            <c:dLbl>
              <c:idx val="3"/>
              <c:layout>
                <c:manualLayout>
                  <c:x val="3.1497268864838709E-2"/>
                  <c:y val="9.920086594581981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576565201408471"/>
                      <c:h val="0.128233986300289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471F-427D-9582-B7040A941B2A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71F-427D-9582-B7040A941B2A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71F-427D-9582-B7040A941B2A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71F-427D-9582-B7040A941B2A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Verdana" panose="020B0604030504040204" pitchFamily="34" charset="0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11'!$K$1:$K$4</c:f>
              <c:strCache>
                <c:ptCount val="4"/>
                <c:pt idx="0">
                  <c:v>S941: Act. de organizaciones empresariales y patronales</c:v>
                </c:pt>
                <c:pt idx="1">
                  <c:v>S949: Otras act. asociativas</c:v>
                </c:pt>
                <c:pt idx="2">
                  <c:v>S951: Reparación de ordenadores y equipos de comunicación</c:v>
                </c:pt>
                <c:pt idx="3">
                  <c:v>S960: Otros servicios personales</c:v>
                </c:pt>
              </c:strCache>
            </c:strRef>
          </c:cat>
          <c:val>
            <c:numRef>
              <c:f>'Gráfico 11'!$L$1:$L$4</c:f>
              <c:numCache>
                <c:formatCode>0.0</c:formatCode>
                <c:ptCount val="4"/>
                <c:pt idx="0">
                  <c:v>2.1276595744680851E-2</c:v>
                </c:pt>
                <c:pt idx="1">
                  <c:v>0.93617021276595747</c:v>
                </c:pt>
                <c:pt idx="2">
                  <c:v>7.0921985815602835E-3</c:v>
                </c:pt>
                <c:pt idx="3">
                  <c:v>3.5460992907801421E-2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71F-427D-9582-B7040A941B2A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71.824480369515015</c:v>
                </c:pt>
                <c:pt idx="1">
                  <c:v>24.480369515011546</c:v>
                </c:pt>
                <c:pt idx="2">
                  <c:v>3.695150115473441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7989601386482"/>
          <c:y val="9.055118110236221E-2"/>
          <c:w val="0.8336221837088387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13'!$J$1:$M$1</c:f>
              <c:strCache>
                <c:ptCount val="4"/>
                <c:pt idx="0">
                  <c:v>Comunidad o Ciudad Autónoma accionista mayoritario</c:v>
                </c:pt>
                <c:pt idx="1">
                  <c:v>Mayoría
pública conjunta</c:v>
                </c:pt>
                <c:pt idx="2">
                  <c:v>Minoría
publica conjunta</c:v>
                </c:pt>
                <c:pt idx="3">
                  <c:v>Total</c:v>
                </c:pt>
              </c:strCache>
            </c:strRef>
          </c:cat>
          <c:val>
            <c:numRef>
              <c:f>'Gráfico 13'!$J$2:$M$2</c:f>
              <c:numCache>
                <c:formatCode>#,##0.00</c:formatCode>
                <c:ptCount val="4"/>
                <c:pt idx="0">
                  <c:v>29726056.041800644</c:v>
                </c:pt>
                <c:pt idx="1">
                  <c:v>8753415.7641509436</c:v>
                </c:pt>
                <c:pt idx="2">
                  <c:v>13346246.8125</c:v>
                </c:pt>
                <c:pt idx="3">
                  <c:v>23986617.66512702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83-4909-8E0E-C3156410A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1984"/>
        <c:axId val="21116336"/>
      </c:barChart>
      <c:catAx>
        <c:axId val="21111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6336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\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111984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0121317157712308E-2"/>
          <c:y val="9.055118110236221E-2"/>
          <c:w val="0.89428076256499134"/>
          <c:h val="0.73228346456692917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14'!$I$1:$O$1</c:f>
              <c:strCache>
                <c:ptCount val="7"/>
                <c:pt idx="0">
                  <c:v>100%</c:v>
                </c:pt>
                <c:pt idx="1">
                  <c:v>[90%-100%)</c:v>
                </c:pt>
                <c:pt idx="2">
                  <c:v>[80%-90%)</c:v>
                </c:pt>
                <c:pt idx="3">
                  <c:v>[70%-80%)</c:v>
                </c:pt>
                <c:pt idx="4">
                  <c:v>[60%-70%)</c:v>
                </c:pt>
                <c:pt idx="5">
                  <c:v>[50%-60%)</c:v>
                </c:pt>
                <c:pt idx="6">
                  <c:v>&lt;50%</c:v>
                </c:pt>
              </c:strCache>
            </c:strRef>
          </c:cat>
          <c:val>
            <c:numRef>
              <c:f>'Gráfico 14'!$I$2:$O$2</c:f>
              <c:numCache>
                <c:formatCode>General</c:formatCode>
                <c:ptCount val="7"/>
                <c:pt idx="0">
                  <c:v>210</c:v>
                </c:pt>
                <c:pt idx="1">
                  <c:v>32</c:v>
                </c:pt>
                <c:pt idx="2">
                  <c:v>16</c:v>
                </c:pt>
                <c:pt idx="3">
                  <c:v>18</c:v>
                </c:pt>
                <c:pt idx="4">
                  <c:v>10</c:v>
                </c:pt>
                <c:pt idx="5">
                  <c:v>57</c:v>
                </c:pt>
                <c:pt idx="6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B1-4843-B51C-9B85A930A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5248"/>
        <c:axId val="21111440"/>
      </c:barChart>
      <c:catAx>
        <c:axId val="21115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11144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#0\ _€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es-ES"/>
          </a:p>
        </c:txPr>
        <c:crossAx val="211152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050" b="0" i="0" u="none" strike="noStrike" baseline="0">
          <a:solidFill>
            <a:srgbClr val="000000"/>
          </a:solidFill>
          <a:latin typeface="Verdana" panose="020B0604030504040204" pitchFamily="34" charset="0"/>
          <a:ea typeface="Verdana" panose="020B0604030504040204" pitchFamily="34" charset="0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="0" i="0" baseline="0">
                    <a:latin typeface="Verdana" panose="020B0604030504040204" pitchFamily="34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Región de Murcia</c:v>
                </c:pt>
                <c:pt idx="3">
                  <c:v>Varios</c:v>
                </c:pt>
                <c:pt idx="4">
                  <c:v>País Vasco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Canarias</c:v>
                </c:pt>
                <c:pt idx="8">
                  <c:v>Comunidad de Madrid</c:v>
                </c:pt>
                <c:pt idx="9">
                  <c:v>Aragón</c:v>
                </c:pt>
                <c:pt idx="10">
                  <c:v>Castilla - La Mancha</c:v>
                </c:pt>
                <c:pt idx="11">
                  <c:v>Cataluña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Comunidad Foral de Navarra</c:v>
                </c:pt>
                <c:pt idx="15">
                  <c:v>Comunitat Valenciana</c:v>
                </c:pt>
                <c:pt idx="16">
                  <c:v>Cantabria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0.60314562500596902</c:v>
                </c:pt>
                <c:pt idx="2">
                  <c:v>0.62117822807225143</c:v>
                </c:pt>
                <c:pt idx="3">
                  <c:v>0.69413804044637639</c:v>
                </c:pt>
                <c:pt idx="4">
                  <c:v>0.71920006011000037</c:v>
                </c:pt>
                <c:pt idx="5">
                  <c:v>0.78145856701850036</c:v>
                </c:pt>
                <c:pt idx="6">
                  <c:v>0.81297901797006256</c:v>
                </c:pt>
                <c:pt idx="7">
                  <c:v>0.8548700647450288</c:v>
                </c:pt>
                <c:pt idx="8">
                  <c:v>0.85795521669981079</c:v>
                </c:pt>
                <c:pt idx="9">
                  <c:v>0.86596788076145037</c:v>
                </c:pt>
                <c:pt idx="10">
                  <c:v>0.86640107289171631</c:v>
                </c:pt>
                <c:pt idx="11">
                  <c:v>0.89253052517630305</c:v>
                </c:pt>
                <c:pt idx="12">
                  <c:v>0.90960958596918384</c:v>
                </c:pt>
                <c:pt idx="13">
                  <c:v>0.91990905539693679</c:v>
                </c:pt>
                <c:pt idx="14">
                  <c:v>0.9501189939399477</c:v>
                </c:pt>
                <c:pt idx="15">
                  <c:v>0.95487858350468424</c:v>
                </c:pt>
                <c:pt idx="16">
                  <c:v>0.9808107769644262</c:v>
                </c:pt>
                <c:pt idx="17">
                  <c:v>0.99081751061594725</c:v>
                </c:pt>
                <c:pt idx="18">
                  <c:v>0.99831997034317632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52339688041594E-2"/>
          <c:y val="7.1874999999999994E-2"/>
          <c:w val="0.90987868284228768"/>
          <c:h val="0.578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17'!$J$1</c:f>
              <c:strCache>
                <c:ptCount val="1"/>
                <c:pt idx="0">
                  <c:v>Nº de consorcios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17'!$J$2:$J$6</c:f>
              <c:numCache>
                <c:formatCode>0</c:formatCode>
                <c:ptCount val="5"/>
                <c:pt idx="0">
                  <c:v>72</c:v>
                </c:pt>
                <c:pt idx="1">
                  <c:v>69</c:v>
                </c:pt>
                <c:pt idx="2">
                  <c:v>71</c:v>
                </c:pt>
                <c:pt idx="3">
                  <c:v>87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9-4136-AFD4-44070F8E528D}"/>
            </c:ext>
          </c:extLst>
        </c:ser>
        <c:ser>
          <c:idx val="1"/>
          <c:order val="1"/>
          <c:tx>
            <c:strRef>
              <c:f>'Gráfico 17'!$K$1</c:f>
              <c:strCache>
                <c:ptCount val="1"/>
                <c:pt idx="0">
                  <c:v>Nº de consorcios sectorizados en el sector AA.PP.</c:v>
                </c:pt>
              </c:strCache>
            </c:strRef>
          </c:tx>
          <c:spPr>
            <a:gradFill rotWithShape="0">
              <a:gsLst>
                <a:gs pos="21000">
                  <a:srgbClr val="C8A200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17'!$K$2:$K$6</c:f>
              <c:numCache>
                <c:formatCode>0</c:formatCode>
                <c:ptCount val="5"/>
                <c:pt idx="0">
                  <c:v>53</c:v>
                </c:pt>
                <c:pt idx="1">
                  <c:v>46</c:v>
                </c:pt>
                <c:pt idx="2">
                  <c:v>57</c:v>
                </c:pt>
                <c:pt idx="3">
                  <c:v>67</c:v>
                </c:pt>
                <c:pt idx="4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D99-4136-AFD4-44070F8E528D}"/>
            </c:ext>
          </c:extLst>
        </c:ser>
        <c:ser>
          <c:idx val="2"/>
          <c:order val="2"/>
          <c:tx>
            <c:strRef>
              <c:f>'Gráfico 17'!$L$1</c:f>
              <c:strCache>
                <c:ptCount val="1"/>
                <c:pt idx="0">
                  <c:v>Nº de consorcios sectorizados en el subsector CC.AA.</c:v>
                </c:pt>
              </c:strCache>
            </c:strRef>
          </c:tx>
          <c:spPr>
            <a:gradFill rotWithShape="0">
              <a:gsLst>
                <a:gs pos="27000">
                  <a:schemeClr val="accent6">
                    <a:lumMod val="75000"/>
                  </a:schemeClr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99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17'!$I$2:$I$6</c:f>
              <c:strCache>
                <c:ptCount val="5"/>
                <c:pt idx="0">
                  <c:v>(0%-25%)</c:v>
                </c:pt>
                <c:pt idx="1">
                  <c:v>(25%-50%)</c:v>
                </c:pt>
                <c:pt idx="2">
                  <c:v>=50%</c:v>
                </c:pt>
                <c:pt idx="3">
                  <c:v>(50%-75%)</c:v>
                </c:pt>
                <c:pt idx="4">
                  <c:v>(75%-100%)</c:v>
                </c:pt>
              </c:strCache>
            </c:strRef>
          </c:cat>
          <c:val>
            <c:numRef>
              <c:f>'Gráfico 17'!$L$2:$L$6</c:f>
              <c:numCache>
                <c:formatCode>0</c:formatCode>
                <c:ptCount val="5"/>
                <c:pt idx="0">
                  <c:v>18</c:v>
                </c:pt>
                <c:pt idx="1">
                  <c:v>22</c:v>
                </c:pt>
                <c:pt idx="2">
                  <c:v>39</c:v>
                </c:pt>
                <c:pt idx="3">
                  <c:v>65</c:v>
                </c:pt>
                <c:pt idx="4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99-4136-AFD4-44070F8E52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114704"/>
        <c:axId val="21924320"/>
      </c:barChart>
      <c:catAx>
        <c:axId val="21114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2192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32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114704"/>
        <c:crosses val="autoZero"/>
        <c:crossBetween val="between"/>
        <c:majorUnit val="25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556325823223571"/>
          <c:y val="0.79374999999999996"/>
          <c:w val="0.50433275563258229"/>
          <c:h val="0.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019106586403868"/>
          <c:y val="1.794453507340946E-2"/>
          <c:w val="0.66879583188230129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18'!$B$1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C. - La Mancha (0/1)*</c:v>
                </c:pt>
                <c:pt idx="2">
                  <c:v>La Rioja (0/2)*</c:v>
                </c:pt>
                <c:pt idx="3">
                  <c:v>Ceuta (0/1)*</c:v>
                </c:pt>
                <c:pt idx="4">
                  <c:v>Melilla (0/3)*</c:v>
                </c:pt>
                <c:pt idx="5">
                  <c:v>Canarias (0/2)*</c:v>
                </c:pt>
                <c:pt idx="6">
                  <c:v>Cantabria (1/9)*</c:v>
                </c:pt>
                <c:pt idx="7">
                  <c:v>C.F. de Navarra (2/6)*</c:v>
                </c:pt>
                <c:pt idx="8">
                  <c:v>P. de Asturias (3/6)*</c:v>
                </c:pt>
                <c:pt idx="9">
                  <c:v>Illes Balears (3/8)*</c:v>
                </c:pt>
                <c:pt idx="10">
                  <c:v>Castilla y León (3/19)*</c:v>
                </c:pt>
                <c:pt idx="11">
                  <c:v>País Vasco (3/7)*</c:v>
                </c:pt>
                <c:pt idx="12">
                  <c:v>Aragón (5/10)*</c:v>
                </c:pt>
                <c:pt idx="13">
                  <c:v>Extremadura (5/17)*</c:v>
                </c:pt>
                <c:pt idx="14">
                  <c:v>R. de Murcia (6/13)*</c:v>
                </c:pt>
                <c:pt idx="15">
                  <c:v>Galicia (9/20)*</c:v>
                </c:pt>
                <c:pt idx="16">
                  <c:v>C. Valenciana (10/26)*</c:v>
                </c:pt>
                <c:pt idx="17">
                  <c:v>C. de Madrid (16/23)*</c:v>
                </c:pt>
                <c:pt idx="18">
                  <c:v>Andalucía (30/38)*</c:v>
                </c:pt>
                <c:pt idx="19">
                  <c:v>Cataluña (67/113)*</c:v>
                </c:pt>
              </c:strCache>
            </c:strRef>
          </c:cat>
          <c:val>
            <c:numRef>
              <c:f>'Gráfico 18'!$B$2:$B$21</c:f>
              <c:numCache>
                <c:formatCode>#,##0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5</c:v>
                </c:pt>
                <c:pt idx="13">
                  <c:v>5</c:v>
                </c:pt>
                <c:pt idx="14">
                  <c:v>6</c:v>
                </c:pt>
                <c:pt idx="15">
                  <c:v>9</c:v>
                </c:pt>
                <c:pt idx="16">
                  <c:v>10</c:v>
                </c:pt>
                <c:pt idx="17">
                  <c:v>16</c:v>
                </c:pt>
                <c:pt idx="18">
                  <c:v>30</c:v>
                </c:pt>
                <c:pt idx="19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2-4C25-B875-2097E62D64D4}"/>
            </c:ext>
          </c:extLst>
        </c:ser>
        <c:ser>
          <c:idx val="1"/>
          <c:order val="1"/>
          <c:tx>
            <c:strRef>
              <c:f>'Gráfico 18'!$C$1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5900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18'!$A$2:$A$21</c:f>
              <c:strCache>
                <c:ptCount val="20"/>
                <c:pt idx="0">
                  <c:v>Varios (3/7)*</c:v>
                </c:pt>
                <c:pt idx="1">
                  <c:v>C. - La Mancha (0/1)*</c:v>
                </c:pt>
                <c:pt idx="2">
                  <c:v>La Rioja (0/2)*</c:v>
                </c:pt>
                <c:pt idx="3">
                  <c:v>Ceuta (0/1)*</c:v>
                </c:pt>
                <c:pt idx="4">
                  <c:v>Melilla (0/3)*</c:v>
                </c:pt>
                <c:pt idx="5">
                  <c:v>Canarias (0/2)*</c:v>
                </c:pt>
                <c:pt idx="6">
                  <c:v>Cantabria (1/9)*</c:v>
                </c:pt>
                <c:pt idx="7">
                  <c:v>C.F. de Navarra (2/6)*</c:v>
                </c:pt>
                <c:pt idx="8">
                  <c:v>P. de Asturias (3/6)*</c:v>
                </c:pt>
                <c:pt idx="9">
                  <c:v>Illes Balears (3/8)*</c:v>
                </c:pt>
                <c:pt idx="10">
                  <c:v>Castilla y León (3/19)*</c:v>
                </c:pt>
                <c:pt idx="11">
                  <c:v>País Vasco (3/7)*</c:v>
                </c:pt>
                <c:pt idx="12">
                  <c:v>Aragón (5/10)*</c:v>
                </c:pt>
                <c:pt idx="13">
                  <c:v>Extremadura (5/17)*</c:v>
                </c:pt>
                <c:pt idx="14">
                  <c:v>R. de Murcia (6/13)*</c:v>
                </c:pt>
                <c:pt idx="15">
                  <c:v>Galicia (9/20)*</c:v>
                </c:pt>
                <c:pt idx="16">
                  <c:v>C. Valenciana (10/26)*</c:v>
                </c:pt>
                <c:pt idx="17">
                  <c:v>C. de Madrid (16/23)*</c:v>
                </c:pt>
                <c:pt idx="18">
                  <c:v>Andalucía (30/38)*</c:v>
                </c:pt>
                <c:pt idx="19">
                  <c:v>Cataluña (67/113)*</c:v>
                </c:pt>
              </c:strCache>
            </c:strRef>
          </c:cat>
          <c:val>
            <c:numRef>
              <c:f>'Gráfico 18'!$C$2:$C$21</c:f>
              <c:numCache>
                <c:formatCode>#,##0</c:formatCode>
                <c:ptCount val="20"/>
                <c:pt idx="0">
                  <c:v>4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2</c:v>
                </c:pt>
                <c:pt idx="6">
                  <c:v>8</c:v>
                </c:pt>
                <c:pt idx="7">
                  <c:v>4</c:v>
                </c:pt>
                <c:pt idx="8">
                  <c:v>3</c:v>
                </c:pt>
                <c:pt idx="9">
                  <c:v>5</c:v>
                </c:pt>
                <c:pt idx="10">
                  <c:v>16</c:v>
                </c:pt>
                <c:pt idx="11">
                  <c:v>4</c:v>
                </c:pt>
                <c:pt idx="12">
                  <c:v>5</c:v>
                </c:pt>
                <c:pt idx="13">
                  <c:v>12</c:v>
                </c:pt>
                <c:pt idx="14">
                  <c:v>7</c:v>
                </c:pt>
                <c:pt idx="15">
                  <c:v>11</c:v>
                </c:pt>
                <c:pt idx="16">
                  <c:v>16</c:v>
                </c:pt>
                <c:pt idx="17">
                  <c:v>7</c:v>
                </c:pt>
                <c:pt idx="18">
                  <c:v>8</c:v>
                </c:pt>
                <c:pt idx="19">
                  <c:v>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2-4C25-B875-2097E62D6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21922144"/>
        <c:axId val="21924864"/>
      </c:barChart>
      <c:catAx>
        <c:axId val="2192214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21924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924864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21922144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</c:legendEntry>
      <c:layout>
        <c:manualLayout>
          <c:xMode val="edge"/>
          <c:yMode val="edge"/>
          <c:x val="0.58414979316350979"/>
          <c:y val="0.43177117024677863"/>
          <c:w val="0.36795123013281078"/>
          <c:h val="9.7502769660874566E-2"/>
        </c:manualLayout>
      </c:layout>
      <c:overlay val="1"/>
      <c:spPr>
        <a:noFill/>
        <a:ln w="25403">
          <a:noFill/>
        </a:ln>
      </c:spPr>
      <c:txPr>
        <a:bodyPr/>
        <a:lstStyle/>
        <a:p>
          <a:pPr>
            <a:defRPr sz="8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197</c:v>
                </c:pt>
                <c:pt idx="1">
                  <c:v>95</c:v>
                </c:pt>
                <c:pt idx="2">
                  <c:v>71</c:v>
                </c:pt>
                <c:pt idx="3">
                  <c:v>77</c:v>
                </c:pt>
                <c:pt idx="4">
                  <c:v>74</c:v>
                </c:pt>
                <c:pt idx="5">
                  <c:v>45</c:v>
                </c:pt>
                <c:pt idx="6">
                  <c:v>64</c:v>
                </c:pt>
                <c:pt idx="7">
                  <c:v>33</c:v>
                </c:pt>
                <c:pt idx="8">
                  <c:v>361</c:v>
                </c:pt>
                <c:pt idx="9">
                  <c:v>57</c:v>
                </c:pt>
                <c:pt idx="10">
                  <c:v>115</c:v>
                </c:pt>
                <c:pt idx="11">
                  <c:v>127</c:v>
                </c:pt>
                <c:pt idx="12">
                  <c:v>46</c:v>
                </c:pt>
                <c:pt idx="13">
                  <c:v>59</c:v>
                </c:pt>
                <c:pt idx="14">
                  <c:v>154</c:v>
                </c:pt>
                <c:pt idx="15">
                  <c:v>26</c:v>
                </c:pt>
                <c:pt idx="16">
                  <c:v>135</c:v>
                </c:pt>
                <c:pt idx="17">
                  <c:v>18</c:v>
                </c:pt>
                <c:pt idx="18">
                  <c:v>11</c:v>
                </c:pt>
                <c:pt idx="19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146</c:v>
                </c:pt>
                <c:pt idx="1">
                  <c:v>71</c:v>
                </c:pt>
                <c:pt idx="2">
                  <c:v>54</c:v>
                </c:pt>
                <c:pt idx="3">
                  <c:v>59</c:v>
                </c:pt>
                <c:pt idx="4">
                  <c:v>54</c:v>
                </c:pt>
                <c:pt idx="5">
                  <c:v>38</c:v>
                </c:pt>
                <c:pt idx="6">
                  <c:v>46</c:v>
                </c:pt>
                <c:pt idx="7">
                  <c:v>25</c:v>
                </c:pt>
                <c:pt idx="8">
                  <c:v>260</c:v>
                </c:pt>
                <c:pt idx="9">
                  <c:v>47</c:v>
                </c:pt>
                <c:pt idx="10">
                  <c:v>78</c:v>
                </c:pt>
                <c:pt idx="11">
                  <c:v>79</c:v>
                </c:pt>
                <c:pt idx="12">
                  <c:v>38</c:v>
                </c:pt>
                <c:pt idx="13">
                  <c:v>43</c:v>
                </c:pt>
                <c:pt idx="14">
                  <c:v>108</c:v>
                </c:pt>
                <c:pt idx="15">
                  <c:v>20</c:v>
                </c:pt>
                <c:pt idx="16">
                  <c:v>99</c:v>
                </c:pt>
                <c:pt idx="17">
                  <c:v>0</c:v>
                </c:pt>
                <c:pt idx="18">
                  <c:v>0</c:v>
                </c:pt>
                <c:pt idx="19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5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0.19019987105093489</c:v>
                </c:pt>
                <c:pt idx="1">
                  <c:v>0.17343649258542876</c:v>
                </c:pt>
                <c:pt idx="2">
                  <c:v>0.11476466795615732</c:v>
                </c:pt>
                <c:pt idx="3">
                  <c:v>0.10831721470019343</c:v>
                </c:pt>
                <c:pt idx="4">
                  <c:v>9.2198581560283682E-2</c:v>
                </c:pt>
                <c:pt idx="5">
                  <c:v>6.6408768536428117E-2</c:v>
                </c:pt>
                <c:pt idx="6">
                  <c:v>0.25467440361057381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0.18314500941619585</c:v>
                </c:pt>
                <c:pt idx="1">
                  <c:v>0.15065913370998116</c:v>
                </c:pt>
                <c:pt idx="2">
                  <c:v>0.1167608286252354</c:v>
                </c:pt>
                <c:pt idx="3">
                  <c:v>8.851224105461393E-2</c:v>
                </c:pt>
                <c:pt idx="4">
                  <c:v>9.9340866290018828E-2</c:v>
                </c:pt>
                <c:pt idx="5">
                  <c:v>6.8267419962335221E-2</c:v>
                </c:pt>
                <c:pt idx="6">
                  <c:v>0.29331450094161959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00" b="0" i="1" u="none" strike="noStrike" baseline="0">
                <a:solidFill>
                  <a:srgbClr val="000000"/>
                </a:solidFill>
                <a:latin typeface="Verdana" panose="020B0604030504040204" pitchFamily="34" charset="0"/>
                <a:ea typeface="Verdana" panose="020B0604030504040204" pitchFamily="34" charset="0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3</xdr:row>
      <xdr:rowOff>0</xdr:rowOff>
    </xdr:from>
    <xdr:to>
      <xdr:col>9</xdr:col>
      <xdr:colOff>447675</xdr:colOff>
      <xdr:row>22</xdr:row>
      <xdr:rowOff>171450</xdr:rowOff>
    </xdr:to>
    <xdr:graphicFrame macro="">
      <xdr:nvGraphicFramePr>
        <xdr:cNvPr id="3" name="Gráfico 2" descr="Gráfico de línea que representa la evolución temporal del número total de entes que componen el Inventario. A partir del segundo semestre de 2015 incluye la información de la Comunidad Autónoma del País Vasco.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28574</xdr:rowOff>
    </xdr:to>
    <xdr:graphicFrame macro="">
      <xdr:nvGraphicFramePr>
        <xdr:cNvPr id="3" name="Objeto 3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38100</xdr:rowOff>
    </xdr:from>
    <xdr:to>
      <xdr:col>7</xdr:col>
      <xdr:colOff>9263</xdr:colOff>
      <xdr:row>23</xdr:row>
      <xdr:rowOff>180974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9525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11906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0.02556</cdr:x>
      <cdr:y>0.7834</cdr:y>
    </cdr:from>
    <cdr:to>
      <cdr:x>1</cdr:x>
      <cdr:y>0.97254</cdr:y>
    </cdr:to>
    <cdr:sp macro="" textlink="">
      <cdr:nvSpPr>
        <cdr:cNvPr id="3" name="CuadroTexto 2"/>
        <cdr:cNvSpPr txBox="1"/>
      </cdr:nvSpPr>
      <cdr:spPr>
        <a:xfrm xmlns:a="http://schemas.openxmlformats.org/drawingml/2006/main">
          <a:off x="185475" y="3057523"/>
          <a:ext cx="7072313" cy="73818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s-ES" sz="800">
              <a:latin typeface="Verdana" panose="020B0604030504040204" pitchFamily="34" charset="0"/>
              <a:ea typeface="Verdana" panose="020B0604030504040204" pitchFamily="34" charset="0"/>
            </a:rPr>
            <a:t>* Otras: Act. médicas y odontológicas (Q862); Asistencia en establecimientos residenciales con cuidados sanitarios (Q871); Asistencia en establecimientos residenciales para personas con discapacidad intelectual, enfermedad mental y drogodependencia (Q872); Asistencia en establecimientos residenciales para personas mayores y con discapacidad física (Q873); Otras act. de asistencia en establecimientos residenciales (Q879); Act. de servicios sociales sin alojamiento para personas mayores y con discapacidad (Q881).</a:t>
          </a:r>
        </a:p>
        <a:p xmlns:a="http://schemas.openxmlformats.org/drawingml/2006/main">
          <a:endParaRPr lang="es-ES" sz="11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166688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24</xdr:row>
      <xdr:rowOff>47625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23</xdr:row>
      <xdr:rowOff>166688</xdr:rowOff>
    </xdr:to>
    <xdr:graphicFrame macro="">
      <xdr:nvGraphicFramePr>
        <xdr:cNvPr id="2" name="Objeto 30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212725</xdr:rowOff>
    </xdr:from>
    <xdr:to>
      <xdr:col>6</xdr:col>
      <xdr:colOff>2717358</xdr:colOff>
      <xdr:row>17</xdr:row>
      <xdr:rowOff>92075</xdr:rowOff>
    </xdr:to>
    <xdr:graphicFrame macro="">
      <xdr:nvGraphicFramePr>
        <xdr:cNvPr id="3" name="Objeto 62" descr="Gráfico de columnas con los datos de capital social medio de las sociedades mercantiles incluidas en el Inventario y su distribución según la estructura del accionariado mayoritario.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244474</xdr:rowOff>
    </xdr:from>
    <xdr:to>
      <xdr:col>6</xdr:col>
      <xdr:colOff>2542798</xdr:colOff>
      <xdr:row>17</xdr:row>
      <xdr:rowOff>142874</xdr:rowOff>
    </xdr:to>
    <xdr:graphicFrame macro="">
      <xdr:nvGraphicFramePr>
        <xdr:cNvPr id="3" name="Objeto 65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7</xdr:col>
      <xdr:colOff>0</xdr:colOff>
      <xdr:row>39</xdr:row>
      <xdr:rowOff>9525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6</xdr:col>
      <xdr:colOff>1132069</xdr:colOff>
      <xdr:row>17</xdr:row>
      <xdr:rowOff>41806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8625"/>
          <a:ext cx="5761219" cy="3194581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2</xdr:row>
      <xdr:rowOff>152400</xdr:rowOff>
    </xdr:from>
    <xdr:to>
      <xdr:col>6</xdr:col>
      <xdr:colOff>828675</xdr:colOff>
      <xdr:row>16</xdr:row>
      <xdr:rowOff>47625</xdr:rowOff>
    </xdr:to>
    <xdr:grpSp>
      <xdr:nvGrpSpPr>
        <xdr:cNvPr id="6" name="Lienzo 609" descr="Consorcios participados por cada tipo de componente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GrpSpPr/>
      </xdr:nvGrpSpPr>
      <xdr:grpSpPr bwMode="auto">
        <a:xfrm>
          <a:off x="9525" y="747713"/>
          <a:ext cx="5438775" cy="2800350"/>
          <a:chOff x="0" y="0"/>
          <a:chExt cx="5546090" cy="2773680"/>
        </a:xfrm>
      </xdr:grpSpPr>
      <xdr:sp macro="" textlink="">
        <xdr:nvSpPr>
          <xdr:cNvPr id="7" name="21 Rectángulo">
            <a:extLst>
              <a:ext uri="{FF2B5EF4-FFF2-40B4-BE49-F238E27FC236}">
                <a16:creationId xmlns:a16="http://schemas.microsoft.com/office/drawing/2014/main" id="{00000000-0008-0000-1D00-000007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square"/>
          <a:lstStyle/>
          <a:p>
            <a:endParaRPr lang="es-ES"/>
          </a:p>
        </xdr:txBody>
      </xdr:sp>
      <xdr:sp macro="" textlink="">
        <xdr:nvSpPr>
          <xdr:cNvPr id="8" name="_s1031">
            <a:extLst>
              <a:ext uri="{FF2B5EF4-FFF2-40B4-BE49-F238E27FC236}">
                <a16:creationId xmlns:a16="http://schemas.microsoft.com/office/drawing/2014/main" id="{00000000-0008-0000-1D00-000008000000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2023040" y="194955"/>
            <a:ext cx="2388174" cy="2401493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9" name="_s1033">
            <a:extLst>
              <a:ext uri="{FF2B5EF4-FFF2-40B4-BE49-F238E27FC236}">
                <a16:creationId xmlns:a16="http://schemas.microsoft.com/office/drawing/2014/main" id="{00000000-0008-0000-1D00-00000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1657906" y="1045668"/>
            <a:ext cx="1480273" cy="903883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0" name="_s1029">
            <a:extLst>
              <a:ext uri="{FF2B5EF4-FFF2-40B4-BE49-F238E27FC236}">
                <a16:creationId xmlns:a16="http://schemas.microsoft.com/office/drawing/2014/main" id="{00000000-0008-0000-1D00-00000A000000}"/>
              </a:ext>
            </a:extLst>
          </xdr:cNvPr>
          <xdr:cNvSpPr>
            <a:spLocks noChangeArrowheads="1" noTextEdit="1"/>
          </xdr:cNvSpPr>
        </xdr:nvSpPr>
        <xdr:spPr bwMode="auto">
          <a:xfrm rot="2799067">
            <a:off x="2009442" y="306236"/>
            <a:ext cx="629173" cy="1292772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11" name="_s1030">
            <a:extLst>
              <a:ext uri="{FF2B5EF4-FFF2-40B4-BE49-F238E27FC236}">
                <a16:creationId xmlns:a16="http://schemas.microsoft.com/office/drawing/2014/main" id="{00000000-0008-0000-1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2211150" y="631992"/>
            <a:ext cx="730614" cy="4253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EE.LL. 36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2" name="_s1030">
            <a:extLst>
              <a:ext uri="{FF2B5EF4-FFF2-40B4-BE49-F238E27FC236}">
                <a16:creationId xmlns:a16="http://schemas.microsoft.com/office/drawing/2014/main" id="{00000000-0008-0000-1D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2101988" y="1373548"/>
            <a:ext cx="888164" cy="4873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45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3" name="_s1030">
            <a:extLst>
              <a:ext uri="{FF2B5EF4-FFF2-40B4-BE49-F238E27FC236}">
                <a16:creationId xmlns:a16="http://schemas.microsoft.com/office/drawing/2014/main" id="{00000000-0008-0000-1D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3384891" y="1400132"/>
            <a:ext cx="700663" cy="15950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EE.LL. 176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4" name="_s1030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540192" y="1412056"/>
            <a:ext cx="613368" cy="2924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7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Privado</a:t>
            </a:r>
            <a:b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 panose="02040502050505030304" pitchFamily="18" charset="0"/>
                <a:ea typeface="Helvetica" panose="020B0604020202020204" pitchFamily="34" charset="0"/>
                <a:cs typeface="Times New Roman" panose="02020603050405020304" pitchFamily="18" charset="0"/>
              </a:rPr>
              <a:t>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grpSp>
        <xdr:nvGrpSpPr>
          <xdr:cNvPr id="15" name="Group 71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GrpSpPr>
            <a:grpSpLocks/>
          </xdr:cNvGrpSpPr>
        </xdr:nvGrpSpPr>
        <xdr:grpSpPr bwMode="auto">
          <a:xfrm>
            <a:off x="1657985" y="194945"/>
            <a:ext cx="2753360" cy="2392680"/>
            <a:chOff x="1656083" y="195579"/>
            <a:chExt cx="4336" cy="3768"/>
          </a:xfrm>
        </xdr:grpSpPr>
        <xdr:sp macro="" textlink="">
          <xdr:nvSpPr>
            <xdr:cNvPr id="22" name="_s1031">
              <a:extLst>
                <a:ext uri="{FF2B5EF4-FFF2-40B4-BE49-F238E27FC236}">
                  <a16:creationId xmlns:a16="http://schemas.microsoft.com/office/drawing/2014/main" id="{00000000-0008-0000-1D00-000016000000}"/>
                </a:ext>
              </a:extLst>
            </xdr:cNvPr>
            <xdr:cNvSpPr>
              <a:spLocks noChangeAspect="1" noChangeArrowheads="1" noTextEdit="1"/>
            </xdr:cNvSpPr>
          </xdr:nvSpPr>
          <xdr:spPr bwMode="auto">
            <a:xfrm>
              <a:off x="1656658" y="195579"/>
              <a:ext cx="3761" cy="3768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3" name="_s1033">
              <a:extLst>
                <a:ext uri="{FF2B5EF4-FFF2-40B4-BE49-F238E27FC236}">
                  <a16:creationId xmlns:a16="http://schemas.microsoft.com/office/drawing/2014/main" id="{00000000-0008-0000-1D00-000017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>
              <a:off x="1656083" y="196919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24" name="_s1029">
              <a:extLst>
                <a:ext uri="{FF2B5EF4-FFF2-40B4-BE49-F238E27FC236}">
                  <a16:creationId xmlns:a16="http://schemas.microsoft.com/office/drawing/2014/main" id="{00000000-0008-0000-1D00-000018000000}"/>
                </a:ext>
              </a:extLst>
            </xdr:cNvPr>
            <xdr:cNvSpPr>
              <a:spLocks noChangeArrowheads="1" noTextEdit="1"/>
            </xdr:cNvSpPr>
          </xdr:nvSpPr>
          <xdr:spPr bwMode="auto">
            <a:xfrm rot="2799067">
              <a:off x="1656629" y="195747"/>
              <a:ext cx="1005" cy="2036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16" name="AutoShape 624">
            <a:extLst>
              <a:ext uri="{FF2B5EF4-FFF2-40B4-BE49-F238E27FC236}">
                <a16:creationId xmlns:a16="http://schemas.microsoft.com/office/drawing/2014/main" id="{00000000-0008-0000-1D00-000010000000}"/>
              </a:ext>
            </a:extLst>
          </xdr:cNvPr>
          <xdr:cNvSpPr>
            <a:spLocks/>
          </xdr:cNvSpPr>
        </xdr:nvSpPr>
        <xdr:spPr bwMode="auto">
          <a:xfrm>
            <a:off x="78949" y="1267208"/>
            <a:ext cx="1223692" cy="437282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7450"/>
              <a:gd name="adj6" fmla="val 175462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y Privado 2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7" name="AutoShape 625">
            <a:extLst>
              <a:ext uri="{FF2B5EF4-FFF2-40B4-BE49-F238E27FC236}">
                <a16:creationId xmlns:a16="http://schemas.microsoft.com/office/drawing/2014/main" id="{00000000-0008-0000-1D00-000011000000}"/>
              </a:ext>
            </a:extLst>
          </xdr:cNvPr>
          <xdr:cNvSpPr>
            <a:spLocks/>
          </xdr:cNvSpPr>
        </xdr:nvSpPr>
        <xdr:spPr bwMode="auto">
          <a:xfrm>
            <a:off x="375381" y="983637"/>
            <a:ext cx="848312" cy="354464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71025"/>
              <a:gd name="adj6" fmla="val 22174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y Privado 17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8" name="AutoShape 707">
            <a:extLst>
              <a:ext uri="{FF2B5EF4-FFF2-40B4-BE49-F238E27FC236}">
                <a16:creationId xmlns:a16="http://schemas.microsoft.com/office/drawing/2014/main" id="{00000000-0008-0000-1D00-000012000000}"/>
              </a:ext>
            </a:extLst>
          </xdr:cNvPr>
          <xdr:cNvSpPr>
            <a:spLocks/>
          </xdr:cNvSpPr>
        </xdr:nvSpPr>
        <xdr:spPr bwMode="auto">
          <a:xfrm>
            <a:off x="542767" y="708928"/>
            <a:ext cx="710531" cy="256986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Estado  16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19" name="AutoShape 712">
            <a:extLst>
              <a:ext uri="{FF2B5EF4-FFF2-40B4-BE49-F238E27FC236}">
                <a16:creationId xmlns:a16="http://schemas.microsoft.com/office/drawing/2014/main" id="{00000000-0008-0000-1D00-000013000000}"/>
              </a:ext>
            </a:extLst>
          </xdr:cNvPr>
          <xdr:cNvSpPr>
            <a:spLocks/>
          </xdr:cNvSpPr>
        </xdr:nvSpPr>
        <xdr:spPr bwMode="auto">
          <a:xfrm>
            <a:off x="4598715" y="2020444"/>
            <a:ext cx="947375" cy="499162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EE.LL. 274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0" name="AutoShape 713">
            <a:extLst>
              <a:ext uri="{FF2B5EF4-FFF2-40B4-BE49-F238E27FC236}">
                <a16:creationId xmlns:a16="http://schemas.microsoft.com/office/drawing/2014/main" id="{00000000-0008-0000-1D00-000014000000}"/>
              </a:ext>
            </a:extLst>
          </xdr:cNvPr>
          <xdr:cNvSpPr>
            <a:spLocks/>
          </xdr:cNvSpPr>
        </xdr:nvSpPr>
        <xdr:spPr bwMode="auto">
          <a:xfrm>
            <a:off x="78948" y="1949551"/>
            <a:ext cx="1302640" cy="256986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Privado 81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  <xdr:sp macro="" textlink="">
        <xdr:nvSpPr>
          <xdr:cNvPr id="21" name="AutoShape 714">
            <a:extLst>
              <a:ext uri="{FF2B5EF4-FFF2-40B4-BE49-F238E27FC236}">
                <a16:creationId xmlns:a16="http://schemas.microsoft.com/office/drawing/2014/main" id="{00000000-0008-0000-1D00-000015000000}"/>
              </a:ext>
            </a:extLst>
          </xdr:cNvPr>
          <xdr:cNvSpPr>
            <a:spLocks/>
          </xdr:cNvSpPr>
        </xdr:nvSpPr>
        <xdr:spPr bwMode="auto">
          <a:xfrm>
            <a:off x="740771" y="327880"/>
            <a:ext cx="917214" cy="314968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8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Verdana" panose="020B0604030504040204" pitchFamily="34" charset="0"/>
                <a:ea typeface="Helvetica" panose="020B0604020202020204" pitchFamily="34" charset="0"/>
                <a:cs typeface="Times New Roman" panose="02020603050405020304" pitchFamily="18" charset="0"/>
              </a:rPr>
              <a:t>Total Estado 71</a:t>
            </a:r>
            <a:endParaRPr lang="es-ES" sz="1200">
              <a:effectLst/>
              <a:uFill>
                <a:solidFill>
                  <a:srgbClr val="000000"/>
                </a:solidFill>
              </a:uFill>
              <a:latin typeface="Arial" panose="020B0604020202020204" pitchFamily="34" charset="0"/>
              <a:ea typeface="Batang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13952</xdr:colOff>
      <xdr:row>17</xdr:row>
      <xdr:rowOff>200025</xdr:rowOff>
    </xdr:to>
    <xdr:graphicFrame macro="">
      <xdr:nvGraphicFramePr>
        <xdr:cNvPr id="23" name="Objeto 88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</xdr:rowOff>
    </xdr:from>
    <xdr:to>
      <xdr:col>18</xdr:col>
      <xdr:colOff>5686137</xdr:colOff>
      <xdr:row>43</xdr:row>
      <xdr:rowOff>85724</xdr:rowOff>
    </xdr:to>
    <xdr:graphicFrame macro="">
      <xdr:nvGraphicFramePr>
        <xdr:cNvPr id="19" name="Objeto 93">
          <a:extLst>
            <a:ext uri="{FF2B5EF4-FFF2-40B4-BE49-F238E27FC236}">
              <a16:creationId xmlns:a16="http://schemas.microsoft.com/office/drawing/2014/main" id="{00000000-0008-0000-2300-00001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0.62503</cdr:x>
      <cdr:y>0.54375</cdr:y>
    </cdr:from>
    <cdr:to>
      <cdr:x>0.93767</cdr:x>
      <cdr:y>0.63528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45844" y="3656542"/>
          <a:ext cx="1823664" cy="6155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  <a:ea typeface="Verdana" panose="020B0604030504040204" pitchFamily="34" charset="0"/>
            </a:rPr>
            <a:t>* Sectorizados en subsector CC.AA. / Total inventariados.</a:t>
          </a:r>
          <a:endParaRPr lang="es-ES" sz="900" b="0">
            <a:latin typeface="Verdana" panose="020B0604030504040204" pitchFamily="34" charset="0"/>
            <a:ea typeface="Verdana" panose="020B0604030504040204" pitchFamily="34" charset="0"/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47624</xdr:rowOff>
    </xdr:from>
    <xdr:to>
      <xdr:col>7</xdr:col>
      <xdr:colOff>2721</xdr:colOff>
      <xdr:row>26</xdr:row>
      <xdr:rowOff>19050</xdr:rowOff>
    </xdr:to>
    <xdr:graphicFrame macro="">
      <xdr:nvGraphicFramePr>
        <xdr:cNvPr id="3" name="Objeto 104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2713805</xdr:colOff>
      <xdr:row>25</xdr:row>
      <xdr:rowOff>123825</xdr:rowOff>
    </xdr:to>
    <xdr:graphicFrame macro="">
      <xdr:nvGraphicFramePr>
        <xdr:cNvPr id="3" name="Objeto 109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Verdana" panose="020B0604030504040204" pitchFamily="34" charset="0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Verdana" panose="020B0604030504040204" pitchFamily="34" charset="0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Verdana" panose="020B0604030504040204" pitchFamily="34" charset="0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K1:M22" totalsRowShown="0">
  <tableColumns count="3">
    <tableColumn id="1" xr3:uid="{00000000-0010-0000-0000-000001000000}" name=" " dataDxfId="1"/>
    <tableColumn id="2" xr3:uid="{00000000-0010-0000-0000-000002000000}" name="Sin País Vasco" dataDxfId="0"/>
    <tableColumn id="3" xr3:uid="{00000000-0010-0000-0000-000003000000}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明朝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0"/>
  <dimension ref="A1:A41"/>
  <sheetViews>
    <sheetView tabSelected="1" zoomScale="80" zoomScaleNormal="80" workbookViewId="0"/>
  </sheetViews>
  <sheetFormatPr baseColWidth="10" defaultRowHeight="14.25" x14ac:dyDescent="0.2"/>
  <cols>
    <col min="1" max="1" width="159.85546875" style="82" customWidth="1"/>
    <col min="2" max="16384" width="11.42578125" style="26"/>
  </cols>
  <sheetData>
    <row r="1" spans="1:1" ht="45" x14ac:dyDescent="0.2">
      <c r="A1" s="189" t="s">
        <v>291</v>
      </c>
    </row>
    <row r="2" spans="1:1" s="191" customFormat="1" ht="12.75" x14ac:dyDescent="0.15">
      <c r="A2" s="190" t="s">
        <v>166</v>
      </c>
    </row>
    <row r="3" spans="1:1" ht="15" x14ac:dyDescent="0.2">
      <c r="A3" s="193" t="s">
        <v>165</v>
      </c>
    </row>
    <row r="4" spans="1:1" s="82" customFormat="1" ht="17.100000000000001" customHeight="1" x14ac:dyDescent="0.2">
      <c r="A4" s="192" t="s">
        <v>111</v>
      </c>
    </row>
    <row r="5" spans="1:1" s="82" customFormat="1" ht="17.100000000000001" customHeight="1" x14ac:dyDescent="0.2">
      <c r="A5" s="192" t="s">
        <v>164</v>
      </c>
    </row>
    <row r="6" spans="1:1" s="82" customFormat="1" ht="17.100000000000001" customHeight="1" x14ac:dyDescent="0.2">
      <c r="A6" s="192" t="s">
        <v>292</v>
      </c>
    </row>
    <row r="7" spans="1:1" s="82" customFormat="1" ht="17.100000000000001" customHeight="1" x14ac:dyDescent="0.2">
      <c r="A7" s="192" t="s">
        <v>293</v>
      </c>
    </row>
    <row r="8" spans="1:1" s="82" customFormat="1" ht="17.100000000000001" customHeight="1" x14ac:dyDescent="0.2">
      <c r="A8" s="192" t="s">
        <v>294</v>
      </c>
    </row>
    <row r="9" spans="1:1" s="82" customFormat="1" ht="17.100000000000001" customHeight="1" x14ac:dyDescent="0.2">
      <c r="A9" s="192" t="s">
        <v>295</v>
      </c>
    </row>
    <row r="10" spans="1:1" s="82" customFormat="1" ht="17.100000000000001" customHeight="1" x14ac:dyDescent="0.2">
      <c r="A10" s="192" t="s">
        <v>274</v>
      </c>
    </row>
    <row r="11" spans="1:1" s="82" customFormat="1" ht="17.100000000000001" customHeight="1" x14ac:dyDescent="0.2">
      <c r="A11" s="192" t="s">
        <v>118</v>
      </c>
    </row>
    <row r="12" spans="1:1" s="82" customFormat="1" ht="17.100000000000001" customHeight="1" x14ac:dyDescent="0.2">
      <c r="A12" s="188" t="s">
        <v>296</v>
      </c>
    </row>
    <row r="13" spans="1:1" s="82" customFormat="1" ht="17.100000000000001" customHeight="1" x14ac:dyDescent="0.2">
      <c r="A13" s="192" t="s">
        <v>162</v>
      </c>
    </row>
    <row r="14" spans="1:1" s="82" customFormat="1" ht="17.100000000000001" customHeight="1" x14ac:dyDescent="0.2">
      <c r="A14" s="192" t="s">
        <v>300</v>
      </c>
    </row>
    <row r="15" spans="1:1" s="82" customFormat="1" ht="17.100000000000001" customHeight="1" x14ac:dyDescent="0.2">
      <c r="A15" s="192" t="s">
        <v>301</v>
      </c>
    </row>
    <row r="16" spans="1:1" s="82" customFormat="1" ht="17.100000000000001" customHeight="1" x14ac:dyDescent="0.2">
      <c r="A16" s="192" t="s">
        <v>302</v>
      </c>
    </row>
    <row r="17" spans="1:1" s="82" customFormat="1" ht="17.100000000000001" customHeight="1" x14ac:dyDescent="0.2">
      <c r="A17" s="192" t="s">
        <v>245</v>
      </c>
    </row>
    <row r="18" spans="1:1" s="82" customFormat="1" ht="17.100000000000001" customHeight="1" x14ac:dyDescent="0.2">
      <c r="A18" s="192" t="s">
        <v>303</v>
      </c>
    </row>
    <row r="19" spans="1:1" s="82" customFormat="1" ht="17.100000000000001" customHeight="1" x14ac:dyDescent="0.2">
      <c r="A19" s="192" t="s">
        <v>255</v>
      </c>
    </row>
    <row r="20" spans="1:1" s="82" customFormat="1" ht="17.100000000000001" customHeight="1" x14ac:dyDescent="0.2">
      <c r="A20" s="192" t="s">
        <v>304</v>
      </c>
    </row>
    <row r="21" spans="1:1" s="82" customFormat="1" ht="17.100000000000001" customHeight="1" x14ac:dyDescent="0.2">
      <c r="A21" s="192" t="s">
        <v>305</v>
      </c>
    </row>
    <row r="22" spans="1:1" s="82" customFormat="1" ht="17.100000000000001" customHeight="1" x14ac:dyDescent="0.2">
      <c r="A22" s="192" t="s">
        <v>126</v>
      </c>
    </row>
    <row r="23" spans="1:1" s="82" customFormat="1" ht="17.100000000000001" customHeight="1" x14ac:dyDescent="0.2">
      <c r="A23" s="192" t="s">
        <v>130</v>
      </c>
    </row>
    <row r="24" spans="1:1" s="82" customFormat="1" ht="17.100000000000001" customHeight="1" x14ac:dyDescent="0.2">
      <c r="A24" s="192" t="s">
        <v>163</v>
      </c>
    </row>
    <row r="25" spans="1:1" s="82" customFormat="1" ht="17.100000000000001" customHeight="1" x14ac:dyDescent="0.2">
      <c r="A25" s="188" t="s">
        <v>269</v>
      </c>
    </row>
    <row r="26" spans="1:1" s="82" customFormat="1" ht="17.100000000000001" customHeight="1" x14ac:dyDescent="0.2">
      <c r="A26" s="192" t="s">
        <v>275</v>
      </c>
    </row>
    <row r="27" spans="1:1" s="82" customFormat="1" ht="17.100000000000001" customHeight="1" x14ac:dyDescent="0.2">
      <c r="A27" s="192" t="s">
        <v>306</v>
      </c>
    </row>
    <row r="28" spans="1:1" s="82" customFormat="1" ht="17.100000000000001" customHeight="1" x14ac:dyDescent="0.2">
      <c r="A28" s="192" t="s">
        <v>307</v>
      </c>
    </row>
    <row r="29" spans="1:1" s="82" customFormat="1" ht="17.100000000000001" customHeight="1" x14ac:dyDescent="0.2">
      <c r="A29" s="192" t="s">
        <v>308</v>
      </c>
    </row>
    <row r="30" spans="1:1" s="82" customFormat="1" ht="17.100000000000001" customHeight="1" x14ac:dyDescent="0.2">
      <c r="A30" s="192" t="s">
        <v>140</v>
      </c>
    </row>
    <row r="31" spans="1:1" s="82" customFormat="1" ht="17.100000000000001" customHeight="1" x14ac:dyDescent="0.2">
      <c r="A31" s="192" t="s">
        <v>144</v>
      </c>
    </row>
    <row r="32" spans="1:1" s="82" customFormat="1" ht="17.100000000000001" customHeight="1" x14ac:dyDescent="0.2">
      <c r="A32" s="192" t="s">
        <v>145</v>
      </c>
    </row>
    <row r="33" spans="1:1" s="82" customFormat="1" ht="17.100000000000001" customHeight="1" x14ac:dyDescent="0.2">
      <c r="A33" s="192" t="s">
        <v>310</v>
      </c>
    </row>
    <row r="34" spans="1:1" s="82" customFormat="1" ht="17.100000000000001" customHeight="1" x14ac:dyDescent="0.2">
      <c r="A34" s="192" t="s">
        <v>147</v>
      </c>
    </row>
    <row r="35" spans="1:1" s="82" customFormat="1" ht="17.100000000000001" customHeight="1" x14ac:dyDescent="0.2">
      <c r="A35" s="192" t="s">
        <v>152</v>
      </c>
    </row>
    <row r="36" spans="1:1" s="82" customFormat="1" ht="17.100000000000001" customHeight="1" x14ac:dyDescent="0.2">
      <c r="A36" s="192" t="s">
        <v>311</v>
      </c>
    </row>
    <row r="37" spans="1:1" s="82" customFormat="1" ht="17.100000000000001" customHeight="1" x14ac:dyDescent="0.2">
      <c r="A37" s="192" t="s">
        <v>153</v>
      </c>
    </row>
    <row r="38" spans="1:1" s="82" customFormat="1" ht="17.100000000000001" customHeight="1" x14ac:dyDescent="0.2">
      <c r="A38" s="192" t="s">
        <v>312</v>
      </c>
    </row>
    <row r="39" spans="1:1" s="82" customFormat="1" ht="17.100000000000001" customHeight="1" x14ac:dyDescent="0.2">
      <c r="A39" s="192" t="s">
        <v>156</v>
      </c>
    </row>
    <row r="40" spans="1:1" s="82" customFormat="1" ht="17.100000000000001" customHeight="1" x14ac:dyDescent="0.2">
      <c r="A40" s="192" t="s">
        <v>157</v>
      </c>
    </row>
    <row r="41" spans="1:1" s="82" customFormat="1" ht="17.100000000000001" customHeight="1" x14ac:dyDescent="0.2">
      <c r="A41" s="192" t="s">
        <v>313</v>
      </c>
    </row>
  </sheetData>
  <sheetProtection algorithmName="SHA-512" hashValue="BnZzZpxlQXxFj3LjEbcblBdM+2Se2EgIkcpJ2KqluszY7J0DIBgzpMR5Yo9lfEGz+6GpIXzVdVsvXU3QG0oRlQ==" saltValue="MAcuXtbzYgd3GvtYE/smOg==" spinCount="100000" sheet="1" objects="1" scenarios="1" autoFilter="0"/>
  <hyperlinks>
    <hyperlink ref="A4" location="'Cuadro 1'!A1" display="Cuadro 1. Número de entes que componen el inventario" xr:uid="{00000000-0004-0000-0000-000000000000}"/>
    <hyperlink ref="A5" location="'Gráfico 1'!A1" display="Gráfico 1. Número de entidades por Comunidad Autónoma" xr:uid="{00000000-0004-0000-0000-000001000000}"/>
    <hyperlink ref="A7" location="'Cuadro 2'!A1" display="Cuadro 2. Distribución de entidades por Comunidad Autónoma" xr:uid="{00000000-0004-0000-0000-000002000000}"/>
    <hyperlink ref="A8" location="'Cuadro 3'!A1" display="Cuadro 3. Distribución de entidades por tipo de ente" xr:uid="{00000000-0004-0000-0000-000003000000}"/>
    <hyperlink ref="A9" location="'Gráfico 3'!A1" display="Gráfico 3. Naturaleza jurídica de los entes del Inventario por CC.AA." xr:uid="{00000000-0004-0000-0000-000004000000}"/>
    <hyperlink ref="A10" location="'Gráfico 4'!A1" display="Gráfico 4. Evolución en el número de componentes del Inventario" xr:uid="{00000000-0004-0000-0000-000005000000}"/>
    <hyperlink ref="A13" location="'Gráfico 5'!A1" display="Gráfico 5. Principales secciones de actividad de los entes incluidos en el Inventario" xr:uid="{00000000-0004-0000-0000-000006000000}"/>
    <hyperlink ref="A20" location="'Cuadro 6'!A1" display="Cuadro 6. Estructura porcentual de secciones de actividad para cada tipo de ente" xr:uid="{00000000-0004-0000-0000-000007000000}"/>
    <hyperlink ref="A21" location="'Cuadro 7'!A1" display="Cuadro 7. Estructura porcentual de secciones de actividad para cada Comunidad Autónoma" xr:uid="{00000000-0004-0000-0000-000008000000}"/>
    <hyperlink ref="A22" location="'Gráfico 12'!A1" display="'Gráfico 12'!A1" xr:uid="{00000000-0004-0000-0000-000009000000}"/>
    <hyperlink ref="A23" location="'Cuadro 8'!A1" display="Cuadro 8. Clasificación de sociedades mercantiles según el accionista mayoritario" xr:uid="{00000000-0004-0000-0000-00000A000000}"/>
    <hyperlink ref="A24" location="'Cuadro 9'!A1" display="Cuadro 9. Porcentaje por C.A. de sociedades mercantiles según número, capital social y participación nominal en el capital social" xr:uid="{00000000-0004-0000-0000-00000B000000}"/>
    <hyperlink ref="A29" location="'Cuadro 11'!A1" display="Cuadro 11. Grado de colaboración entre AAPP a través de las sociedades mercantiles" xr:uid="{00000000-0004-0000-0000-00000C000000}"/>
    <hyperlink ref="A30" location="'Cuadro 12'!A1" display="Cuadro 12. Composición de los consorcios participados por las C.A." xr:uid="{00000000-0004-0000-0000-00000D000000}"/>
    <hyperlink ref="A31" location="'Cuadro 13'!A1" display="Cuadro 13. Porcentaje de consorcios por tipo de componente para cada C.A." xr:uid="{00000000-0004-0000-0000-00000E000000}"/>
    <hyperlink ref="A33" location="'Cuadro 14'!A1" display="Cuadro 14. Porcentaje por CC.AA. para cada tipo de componente" xr:uid="{00000000-0004-0000-0000-00000F000000}"/>
    <hyperlink ref="A34" location="'Cuadro 15'!A1" display="Cuadro 15. Número de consorcios por cada C.A. por intervalos de porcentaje de voto" xr:uid="{00000000-0004-0000-0000-000010000000}"/>
    <hyperlink ref="A36" location="'Cuadro 17'!A1" display="Gráfico 17. Sectorización y tramos de porcentaje de voto de las CC.AA. en consorcios" xr:uid="{00000000-0004-0000-0000-000011000000}"/>
    <hyperlink ref="A38" location="'Gráfico 18'!A1" display="Gráfico 18. Número de Consorcios" xr:uid="{00000000-0004-0000-0000-000012000000}"/>
    <hyperlink ref="A39" location="'Gráfico 19'!A1" display="Gráfico 19. Entidades inventariadas y sectorizadas en el subsector CC.AA." xr:uid="{00000000-0004-0000-0000-000013000000}"/>
    <hyperlink ref="A41" location="'Gráfico 20'!A1" display="Gráfico 20. Principales secciones de actividad de las entidades incluidas en el subsector CC.AA. según el ámbito subjetivo de ctas. Nacionales" xr:uid="{00000000-0004-0000-0000-000014000000}"/>
    <hyperlink ref="A14" location="'Gráfico 6'!A1" display="Gráfico 6. Porcentaje de participación nominal medio por C.A." xr:uid="{00000000-0004-0000-0000-000015000000}"/>
    <hyperlink ref="A15:A19" location="'Gráfico 6'!A1" display="Gráfico 6. Porcentaje de participación nominal medio por C.A." xr:uid="{00000000-0004-0000-0000-000016000000}"/>
    <hyperlink ref="A15" location="'Gráfico 7'!A1" display="Gráfico 7. Sección M: Actividades profesionales, científicas o técnicas." xr:uid="{00000000-0004-0000-0000-000017000000}"/>
    <hyperlink ref="A16" location="'Gráfico 8'!A1" display="Gráfico 8. Sección Q: Actividades. sanitarias y de servicios sociales" xr:uid="{00000000-0004-0000-0000-000018000000}"/>
    <hyperlink ref="A17" location="'Gráfico 9'!A1" display="Gráfico 9. Sección P: Educación" xr:uid="{00000000-0004-0000-0000-000019000000}"/>
    <hyperlink ref="A18" location="'Gráfico 10'!A1" display="Gráfico 10. Sección R: Actividades. artísticas, recreativas y de entretenimiento" xr:uid="{00000000-0004-0000-0000-00001A000000}"/>
    <hyperlink ref="A19" location="'Gráfico 11'!A1" display="Gráfico 11. Sección S: Otros servicios" xr:uid="{00000000-0004-0000-0000-00001B000000}"/>
    <hyperlink ref="A25" location="'Gráfico 13'!A1" display="Gráfico 13. Capital social medio de las sociedades mercantiles inventariadas" xr:uid="{00000000-0004-0000-0000-00001C000000}"/>
    <hyperlink ref="A26" location="'Gráfico 14'!OLE_LINK1" display="Gráfico 14. Número de sociedades mercantiles por intervalos de participación nominal" xr:uid="{00000000-0004-0000-0000-00001D000000}"/>
    <hyperlink ref="A28" location="'Gráfico 15'!A1" display="Gráfico 15. Porcentaje de participación nominal medio por C.A." xr:uid="{00000000-0004-0000-0000-00001E000000}"/>
    <hyperlink ref="A27" location="'Cuadro 10'!Área_de_impresión" display="Cuadro 10. Capital social total y participación nominal y efectiva por intervalos de participaciónles" xr:uid="{00000000-0004-0000-0000-00001F000000}"/>
    <hyperlink ref="A32" location="'Gráfico 16'!A1" display="Gráfico 16. Consorcios participados por cada tipo de componente" xr:uid="{00000000-0004-0000-0000-000020000000}"/>
    <hyperlink ref="A35" location="'Cuadro 16'!A1" display="Cuadro 16. Número de consorcios por cada C.A. por intervalos de porcentaje de voto" xr:uid="{00000000-0004-0000-0000-000021000000}"/>
    <hyperlink ref="A37" location="'Cuadro 17'!Área_de_impresión" display="Cuadro 17. Sectorización por tramos de porcentaje de voto" xr:uid="{00000000-0004-0000-0000-000022000000}"/>
    <hyperlink ref="A40" location="'Cuadro 18'!A1" display="Cuadro 18. Entidades inventariadas y sectorizadas en el subsector CC.AA." xr:uid="{00000000-0004-0000-0000-000023000000}"/>
    <hyperlink ref="A6" location="'Gráfico 2'!A1" display="Gráfico 2. Distribución de entidades por tipología" xr:uid="{00000000-0004-0000-0000-000024000000}"/>
    <hyperlink ref="A11" location="'Cuadro 4'!A1" display="Cuadro 4. Evolución del Inventario de entes por Comunidad Autónoma" xr:uid="{00000000-0004-0000-0000-000025000000}"/>
    <hyperlink ref="A12" location="'Cuadro 5'!A1" display="Cuadro 5. Evolución del Inventario de entes por tipología" xr:uid="{00000000-0004-0000-0000-000026000000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N27"/>
  <sheetViews>
    <sheetView zoomScale="90" zoomScaleNormal="90" workbookViewId="0">
      <selection sqref="A1:N1"/>
    </sheetView>
  </sheetViews>
  <sheetFormatPr baseColWidth="10" defaultColWidth="11.5703125" defaultRowHeight="12.75" x14ac:dyDescent="0.2"/>
  <cols>
    <col min="1" max="1" width="25.7109375" style="26" customWidth="1"/>
    <col min="2" max="12" width="9.7109375" style="26" customWidth="1"/>
    <col min="13" max="13" width="9.7109375" style="30" customWidth="1"/>
    <col min="14" max="14" width="9.7109375" style="26" customWidth="1"/>
    <col min="15" max="16384" width="11.5703125" style="26"/>
  </cols>
  <sheetData>
    <row r="1" spans="1:14" ht="29.25" customHeight="1" x14ac:dyDescent="0.2">
      <c r="A1" s="195" t="s">
        <v>111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13.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25" t="s">
        <v>0</v>
      </c>
    </row>
    <row r="3" spans="1:14" s="29" customFormat="1" ht="105.6" customHeight="1" x14ac:dyDescent="0.2">
      <c r="A3" s="70" t="s">
        <v>203</v>
      </c>
      <c r="B3" s="67" t="s">
        <v>3</v>
      </c>
      <c r="C3" s="67" t="s">
        <v>115</v>
      </c>
      <c r="D3" s="67" t="s">
        <v>116</v>
      </c>
      <c r="E3" s="67" t="s">
        <v>4</v>
      </c>
      <c r="F3" s="67" t="s">
        <v>5</v>
      </c>
      <c r="G3" s="68" t="s">
        <v>6</v>
      </c>
      <c r="H3" s="68" t="s">
        <v>2</v>
      </c>
      <c r="I3" s="68" t="s">
        <v>7</v>
      </c>
      <c r="J3" s="68" t="s">
        <v>8</v>
      </c>
      <c r="K3" s="68" t="s">
        <v>117</v>
      </c>
      <c r="L3" s="68" t="s">
        <v>9</v>
      </c>
      <c r="M3" s="68" t="s">
        <v>10</v>
      </c>
      <c r="N3" s="69" t="s">
        <v>11</v>
      </c>
    </row>
    <row r="4" spans="1:14" ht="18" customHeight="1" x14ac:dyDescent="0.2">
      <c r="A4" s="32" t="s">
        <v>44</v>
      </c>
      <c r="B4" s="80">
        <v>1</v>
      </c>
      <c r="C4" s="80">
        <v>11</v>
      </c>
      <c r="D4" s="80">
        <v>0</v>
      </c>
      <c r="E4" s="80">
        <v>0</v>
      </c>
      <c r="F4" s="80">
        <v>14</v>
      </c>
      <c r="G4" s="80">
        <v>3</v>
      </c>
      <c r="H4" s="80">
        <v>3</v>
      </c>
      <c r="I4" s="80">
        <v>38</v>
      </c>
      <c r="J4" s="80">
        <v>71</v>
      </c>
      <c r="K4" s="80">
        <v>4</v>
      </c>
      <c r="L4" s="80">
        <v>42</v>
      </c>
      <c r="M4" s="80">
        <v>10</v>
      </c>
      <c r="N4" s="81">
        <v>197</v>
      </c>
    </row>
    <row r="5" spans="1:14" ht="18" customHeight="1" x14ac:dyDescent="0.2">
      <c r="A5" s="32" t="s">
        <v>31</v>
      </c>
      <c r="B5" s="80">
        <v>1</v>
      </c>
      <c r="C5" s="80">
        <v>0</v>
      </c>
      <c r="D5" s="80">
        <v>0</v>
      </c>
      <c r="E5" s="80">
        <v>5</v>
      </c>
      <c r="F5" s="80">
        <v>0</v>
      </c>
      <c r="G5" s="80">
        <v>11</v>
      </c>
      <c r="H5" s="80">
        <v>0</v>
      </c>
      <c r="I5" s="80">
        <v>13</v>
      </c>
      <c r="J5" s="80">
        <v>29</v>
      </c>
      <c r="K5" s="80">
        <v>2</v>
      </c>
      <c r="L5" s="80">
        <v>33</v>
      </c>
      <c r="M5" s="80">
        <v>1</v>
      </c>
      <c r="N5" s="81">
        <v>95</v>
      </c>
    </row>
    <row r="6" spans="1:14" ht="18" customHeight="1" x14ac:dyDescent="0.2">
      <c r="A6" s="32" t="s">
        <v>38</v>
      </c>
      <c r="B6" s="80">
        <v>1</v>
      </c>
      <c r="C6" s="80">
        <v>0</v>
      </c>
      <c r="D6" s="80">
        <v>0</v>
      </c>
      <c r="E6" s="80">
        <v>8</v>
      </c>
      <c r="F6" s="80">
        <v>1</v>
      </c>
      <c r="G6" s="80">
        <v>6</v>
      </c>
      <c r="H6" s="80">
        <v>0</v>
      </c>
      <c r="I6" s="80">
        <v>6</v>
      </c>
      <c r="J6" s="80">
        <v>17</v>
      </c>
      <c r="K6" s="80">
        <v>1</v>
      </c>
      <c r="L6" s="80">
        <v>30</v>
      </c>
      <c r="M6" s="80">
        <v>1</v>
      </c>
      <c r="N6" s="81">
        <v>71</v>
      </c>
    </row>
    <row r="7" spans="1:14" ht="18" customHeight="1" x14ac:dyDescent="0.2">
      <c r="A7" s="32" t="s">
        <v>28</v>
      </c>
      <c r="B7" s="80">
        <v>1</v>
      </c>
      <c r="C7" s="80">
        <v>3</v>
      </c>
      <c r="D7" s="80">
        <v>0</v>
      </c>
      <c r="E7" s="80">
        <v>4</v>
      </c>
      <c r="F7" s="80">
        <v>20</v>
      </c>
      <c r="G7" s="80">
        <v>4</v>
      </c>
      <c r="H7" s="80">
        <v>0</v>
      </c>
      <c r="I7" s="80">
        <v>19</v>
      </c>
      <c r="J7" s="80">
        <v>22</v>
      </c>
      <c r="K7" s="80">
        <v>0</v>
      </c>
      <c r="L7" s="80">
        <v>3</v>
      </c>
      <c r="M7" s="80">
        <v>1</v>
      </c>
      <c r="N7" s="81">
        <v>77</v>
      </c>
    </row>
    <row r="8" spans="1:14" ht="18" customHeight="1" x14ac:dyDescent="0.2">
      <c r="A8" s="32" t="s">
        <v>30</v>
      </c>
      <c r="B8" s="80">
        <v>1</v>
      </c>
      <c r="C8" s="80">
        <v>10</v>
      </c>
      <c r="D8" s="80">
        <v>1</v>
      </c>
      <c r="E8" s="80">
        <v>0</v>
      </c>
      <c r="F8" s="80">
        <v>1</v>
      </c>
      <c r="G8" s="80">
        <v>5</v>
      </c>
      <c r="H8" s="80">
        <v>0</v>
      </c>
      <c r="I8" s="80">
        <v>9</v>
      </c>
      <c r="J8" s="80">
        <v>20</v>
      </c>
      <c r="K8" s="80">
        <v>0</v>
      </c>
      <c r="L8" s="80">
        <v>25</v>
      </c>
      <c r="M8" s="80">
        <v>2</v>
      </c>
      <c r="N8" s="81">
        <v>74</v>
      </c>
    </row>
    <row r="9" spans="1:14" ht="18" customHeight="1" x14ac:dyDescent="0.2">
      <c r="A9" s="32" t="s">
        <v>32</v>
      </c>
      <c r="B9" s="80">
        <v>1</v>
      </c>
      <c r="C9" s="80">
        <v>1</v>
      </c>
      <c r="D9" s="80">
        <v>0</v>
      </c>
      <c r="E9" s="80">
        <v>9</v>
      </c>
      <c r="F9" s="80">
        <v>0</v>
      </c>
      <c r="G9" s="80">
        <v>2</v>
      </c>
      <c r="H9" s="80">
        <v>1</v>
      </c>
      <c r="I9" s="80">
        <v>2</v>
      </c>
      <c r="J9" s="80">
        <v>11</v>
      </c>
      <c r="K9" s="80">
        <v>0</v>
      </c>
      <c r="L9" s="80">
        <v>17</v>
      </c>
      <c r="M9" s="80">
        <v>1</v>
      </c>
      <c r="N9" s="81">
        <v>45</v>
      </c>
    </row>
    <row r="10" spans="1:14" ht="18" customHeight="1" x14ac:dyDescent="0.2">
      <c r="A10" s="32" t="s">
        <v>40</v>
      </c>
      <c r="B10" s="80">
        <v>1</v>
      </c>
      <c r="C10" s="80">
        <v>0</v>
      </c>
      <c r="D10" s="80">
        <v>0</v>
      </c>
      <c r="E10" s="80">
        <v>3</v>
      </c>
      <c r="F10" s="80">
        <v>0</v>
      </c>
      <c r="G10" s="80">
        <v>6</v>
      </c>
      <c r="H10" s="80">
        <v>0</v>
      </c>
      <c r="I10" s="80">
        <v>7</v>
      </c>
      <c r="J10" s="80">
        <v>34</v>
      </c>
      <c r="K10" s="80">
        <v>1</v>
      </c>
      <c r="L10" s="80">
        <v>8</v>
      </c>
      <c r="M10" s="80">
        <v>4</v>
      </c>
      <c r="N10" s="81">
        <v>64</v>
      </c>
    </row>
    <row r="11" spans="1:14" ht="18" customHeight="1" x14ac:dyDescent="0.2">
      <c r="A11" s="32" t="s">
        <v>213</v>
      </c>
      <c r="B11" s="80">
        <v>1</v>
      </c>
      <c r="C11" s="80">
        <v>0</v>
      </c>
      <c r="D11" s="80">
        <v>0</v>
      </c>
      <c r="E11" s="80">
        <v>5</v>
      </c>
      <c r="F11" s="80">
        <v>0</v>
      </c>
      <c r="G11" s="80">
        <v>3</v>
      </c>
      <c r="H11" s="80">
        <v>0</v>
      </c>
      <c r="I11" s="80">
        <v>3</v>
      </c>
      <c r="J11" s="80">
        <v>11</v>
      </c>
      <c r="K11" s="80">
        <v>0</v>
      </c>
      <c r="L11" s="80">
        <v>9</v>
      </c>
      <c r="M11" s="80">
        <v>1</v>
      </c>
      <c r="N11" s="81">
        <v>33</v>
      </c>
    </row>
    <row r="12" spans="1:14" ht="18" customHeight="1" x14ac:dyDescent="0.2">
      <c r="A12" s="32" t="s">
        <v>41</v>
      </c>
      <c r="B12" s="80">
        <v>1</v>
      </c>
      <c r="C12" s="80">
        <v>21</v>
      </c>
      <c r="D12" s="80">
        <v>1</v>
      </c>
      <c r="E12" s="80">
        <v>2</v>
      </c>
      <c r="F12" s="80">
        <v>0</v>
      </c>
      <c r="G12" s="80">
        <v>54</v>
      </c>
      <c r="H12" s="80">
        <v>0</v>
      </c>
      <c r="I12" s="80">
        <v>113</v>
      </c>
      <c r="J12" s="80">
        <v>95</v>
      </c>
      <c r="K12" s="80">
        <v>3</v>
      </c>
      <c r="L12" s="80">
        <v>64</v>
      </c>
      <c r="M12" s="80">
        <v>7</v>
      </c>
      <c r="N12" s="81">
        <v>361</v>
      </c>
    </row>
    <row r="13" spans="1:14" ht="18" customHeight="1" x14ac:dyDescent="0.2">
      <c r="A13" s="32" t="s">
        <v>39</v>
      </c>
      <c r="B13" s="80">
        <v>1</v>
      </c>
      <c r="C13" s="80">
        <v>4</v>
      </c>
      <c r="D13" s="80">
        <v>0</v>
      </c>
      <c r="E13" s="80">
        <v>2</v>
      </c>
      <c r="F13" s="80">
        <v>0</v>
      </c>
      <c r="G13" s="80">
        <v>8</v>
      </c>
      <c r="H13" s="80">
        <v>0</v>
      </c>
      <c r="I13" s="80">
        <v>17</v>
      </c>
      <c r="J13" s="80">
        <v>13</v>
      </c>
      <c r="K13" s="80">
        <v>0</v>
      </c>
      <c r="L13" s="80">
        <v>11</v>
      </c>
      <c r="M13" s="80">
        <v>1</v>
      </c>
      <c r="N13" s="81">
        <v>57</v>
      </c>
    </row>
    <row r="14" spans="1:14" ht="18" customHeight="1" x14ac:dyDescent="0.2">
      <c r="A14" s="32" t="s">
        <v>34</v>
      </c>
      <c r="B14" s="80">
        <v>1</v>
      </c>
      <c r="C14" s="80">
        <v>4</v>
      </c>
      <c r="D14" s="80">
        <v>1</v>
      </c>
      <c r="E14" s="80">
        <v>4</v>
      </c>
      <c r="F14" s="80">
        <v>2</v>
      </c>
      <c r="G14" s="80">
        <v>7</v>
      </c>
      <c r="H14" s="80">
        <v>12</v>
      </c>
      <c r="I14" s="80">
        <v>20</v>
      </c>
      <c r="J14" s="80">
        <v>40</v>
      </c>
      <c r="K14" s="80">
        <v>0</v>
      </c>
      <c r="L14" s="80">
        <v>21</v>
      </c>
      <c r="M14" s="80">
        <v>3</v>
      </c>
      <c r="N14" s="81">
        <v>115</v>
      </c>
    </row>
    <row r="15" spans="1:14" ht="18" customHeight="1" x14ac:dyDescent="0.2">
      <c r="A15" s="32" t="s">
        <v>224</v>
      </c>
      <c r="B15" s="80">
        <v>1</v>
      </c>
      <c r="C15" s="80">
        <v>4</v>
      </c>
      <c r="D15" s="80">
        <v>4</v>
      </c>
      <c r="E15" s="80">
        <v>0</v>
      </c>
      <c r="F15" s="80">
        <v>0</v>
      </c>
      <c r="G15" s="80">
        <v>8</v>
      </c>
      <c r="H15" s="80">
        <v>0</v>
      </c>
      <c r="I15" s="80">
        <v>23</v>
      </c>
      <c r="J15" s="80">
        <v>54</v>
      </c>
      <c r="K15" s="80">
        <v>2</v>
      </c>
      <c r="L15" s="80">
        <v>25</v>
      </c>
      <c r="M15" s="80">
        <v>6</v>
      </c>
      <c r="N15" s="81">
        <v>127</v>
      </c>
    </row>
    <row r="16" spans="1:14" ht="18" customHeight="1" x14ac:dyDescent="0.2">
      <c r="A16" s="32" t="s">
        <v>33</v>
      </c>
      <c r="B16" s="80">
        <v>1</v>
      </c>
      <c r="C16" s="80">
        <v>2</v>
      </c>
      <c r="D16" s="80">
        <v>0</v>
      </c>
      <c r="E16" s="80">
        <v>3</v>
      </c>
      <c r="F16" s="80">
        <v>4</v>
      </c>
      <c r="G16" s="80">
        <v>4</v>
      </c>
      <c r="H16" s="80">
        <v>0</v>
      </c>
      <c r="I16" s="80">
        <v>10</v>
      </c>
      <c r="J16" s="80">
        <v>12</v>
      </c>
      <c r="K16" s="80">
        <v>0</v>
      </c>
      <c r="L16" s="80">
        <v>8</v>
      </c>
      <c r="M16" s="80">
        <v>2</v>
      </c>
      <c r="N16" s="81">
        <v>46</v>
      </c>
    </row>
    <row r="17" spans="1:14" ht="18" customHeight="1" x14ac:dyDescent="0.2">
      <c r="A17" s="32" t="s">
        <v>35</v>
      </c>
      <c r="B17" s="80">
        <v>1</v>
      </c>
      <c r="C17" s="80">
        <v>8</v>
      </c>
      <c r="D17" s="80">
        <v>0</v>
      </c>
      <c r="E17" s="80">
        <v>2</v>
      </c>
      <c r="F17" s="80">
        <v>0</v>
      </c>
      <c r="G17" s="80">
        <v>2</v>
      </c>
      <c r="H17" s="80">
        <v>0</v>
      </c>
      <c r="I17" s="80">
        <v>6</v>
      </c>
      <c r="J17" s="80">
        <v>19</v>
      </c>
      <c r="K17" s="80">
        <v>0</v>
      </c>
      <c r="L17" s="80">
        <v>20</v>
      </c>
      <c r="M17" s="80">
        <v>1</v>
      </c>
      <c r="N17" s="81">
        <v>59</v>
      </c>
    </row>
    <row r="18" spans="1:14" ht="18" customHeight="1" x14ac:dyDescent="0.2">
      <c r="A18" s="32" t="s">
        <v>171</v>
      </c>
      <c r="B18" s="80">
        <v>1</v>
      </c>
      <c r="C18" s="80">
        <v>10</v>
      </c>
      <c r="D18" s="80">
        <v>0</v>
      </c>
      <c r="E18" s="80">
        <v>0</v>
      </c>
      <c r="F18" s="80">
        <v>0</v>
      </c>
      <c r="G18" s="80">
        <v>16</v>
      </c>
      <c r="H18" s="80">
        <v>0</v>
      </c>
      <c r="I18" s="80">
        <v>8</v>
      </c>
      <c r="J18" s="80">
        <v>32</v>
      </c>
      <c r="K18" s="80">
        <v>15</v>
      </c>
      <c r="L18" s="80">
        <v>71</v>
      </c>
      <c r="M18" s="80">
        <v>1</v>
      </c>
      <c r="N18" s="81">
        <v>154</v>
      </c>
    </row>
    <row r="19" spans="1:14" ht="18" customHeight="1" x14ac:dyDescent="0.2">
      <c r="A19" s="32" t="s">
        <v>36</v>
      </c>
      <c r="B19" s="80">
        <v>1</v>
      </c>
      <c r="C19" s="80">
        <v>0</v>
      </c>
      <c r="D19" s="80">
        <v>0</v>
      </c>
      <c r="E19" s="80">
        <v>2</v>
      </c>
      <c r="F19" s="80">
        <v>2</v>
      </c>
      <c r="G19" s="80">
        <v>3</v>
      </c>
      <c r="H19" s="80">
        <v>0</v>
      </c>
      <c r="I19" s="80">
        <v>2</v>
      </c>
      <c r="J19" s="80">
        <v>10</v>
      </c>
      <c r="K19" s="80">
        <v>0</v>
      </c>
      <c r="L19" s="80">
        <v>5</v>
      </c>
      <c r="M19" s="80">
        <v>1</v>
      </c>
      <c r="N19" s="81">
        <v>26</v>
      </c>
    </row>
    <row r="20" spans="1:14" ht="18" customHeight="1" x14ac:dyDescent="0.2">
      <c r="A20" s="32" t="s">
        <v>37</v>
      </c>
      <c r="B20" s="80">
        <v>1</v>
      </c>
      <c r="C20" s="80">
        <v>6</v>
      </c>
      <c r="D20" s="80">
        <v>5</v>
      </c>
      <c r="E20" s="80">
        <v>4</v>
      </c>
      <c r="F20" s="80">
        <v>4</v>
      </c>
      <c r="G20" s="80">
        <v>20</v>
      </c>
      <c r="H20" s="80">
        <v>0</v>
      </c>
      <c r="I20" s="80">
        <v>26</v>
      </c>
      <c r="J20" s="80">
        <v>41</v>
      </c>
      <c r="K20" s="80">
        <v>3</v>
      </c>
      <c r="L20" s="80">
        <v>20</v>
      </c>
      <c r="M20" s="80">
        <v>5</v>
      </c>
      <c r="N20" s="81">
        <v>135</v>
      </c>
    </row>
    <row r="21" spans="1:14" ht="18" customHeight="1" x14ac:dyDescent="0.2">
      <c r="A21" s="32" t="s">
        <v>178</v>
      </c>
      <c r="B21" s="80">
        <v>1</v>
      </c>
      <c r="C21" s="80">
        <v>5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1</v>
      </c>
      <c r="J21" s="80">
        <v>1</v>
      </c>
      <c r="K21" s="80">
        <v>0</v>
      </c>
      <c r="L21" s="80">
        <v>10</v>
      </c>
      <c r="M21" s="80">
        <v>0</v>
      </c>
      <c r="N21" s="81">
        <v>18</v>
      </c>
    </row>
    <row r="22" spans="1:14" ht="18" customHeight="1" x14ac:dyDescent="0.2">
      <c r="A22" s="32" t="s">
        <v>179</v>
      </c>
      <c r="B22" s="80">
        <v>1</v>
      </c>
      <c r="C22" s="80">
        <v>3</v>
      </c>
      <c r="D22" s="80">
        <v>0</v>
      </c>
      <c r="E22" s="80">
        <v>1</v>
      </c>
      <c r="F22" s="80">
        <v>0</v>
      </c>
      <c r="G22" s="80">
        <v>0</v>
      </c>
      <c r="H22" s="80">
        <v>0</v>
      </c>
      <c r="I22" s="80">
        <v>1</v>
      </c>
      <c r="J22" s="80">
        <v>1</v>
      </c>
      <c r="K22" s="80">
        <v>0</v>
      </c>
      <c r="L22" s="80">
        <v>4</v>
      </c>
      <c r="M22" s="80">
        <v>0</v>
      </c>
      <c r="N22" s="81">
        <v>11</v>
      </c>
    </row>
    <row r="23" spans="1:14" ht="18" customHeight="1" x14ac:dyDescent="0.2">
      <c r="A23" s="32" t="s">
        <v>27</v>
      </c>
      <c r="B23" s="80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7</v>
      </c>
      <c r="J23" s="80">
        <v>10</v>
      </c>
      <c r="K23" s="80">
        <v>5</v>
      </c>
      <c r="L23" s="80">
        <v>7</v>
      </c>
      <c r="M23" s="80">
        <v>0</v>
      </c>
      <c r="N23" s="81">
        <v>29</v>
      </c>
    </row>
    <row r="24" spans="1:14" s="30" customFormat="1" ht="18" customHeight="1" x14ac:dyDescent="0.2">
      <c r="A24" s="33" t="s">
        <v>11</v>
      </c>
      <c r="B24" s="81">
        <v>19</v>
      </c>
      <c r="C24" s="81">
        <v>92</v>
      </c>
      <c r="D24" s="81">
        <v>12</v>
      </c>
      <c r="E24" s="81">
        <v>54</v>
      </c>
      <c r="F24" s="81">
        <v>48</v>
      </c>
      <c r="G24" s="81">
        <v>162</v>
      </c>
      <c r="H24" s="81">
        <v>16</v>
      </c>
      <c r="I24" s="81">
        <v>331</v>
      </c>
      <c r="J24" s="81">
        <v>543</v>
      </c>
      <c r="K24" s="81">
        <v>36</v>
      </c>
      <c r="L24" s="81">
        <v>433</v>
      </c>
      <c r="M24" s="81">
        <v>48</v>
      </c>
      <c r="N24" s="81">
        <v>1794</v>
      </c>
    </row>
    <row r="25" spans="1:14" ht="15" customHeight="1" x14ac:dyDescent="0.2"/>
    <row r="26" spans="1:14" ht="15" customHeight="1" x14ac:dyDescent="0.2"/>
    <row r="27" spans="1:14" ht="15" customHeight="1" x14ac:dyDescent="0.2"/>
  </sheetData>
  <sheetProtection algorithmName="SHA-512" hashValue="2qgMKK+DNbtxLJY9wyky8wb9mK2zq7myPOYT4jVaUvS2JJCC8fYBCM/xNiv9ET7UAASZubcMB8eOnmXRfDCdMg==" saltValue="FuWJgkl1Qop3EHSydVqqqQ==" spinCount="100000" sheet="1" autoFilter="0"/>
  <mergeCells count="1">
    <mergeCell ref="A1:N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theme="6" tint="-0.249977111117893"/>
  </sheetPr>
  <dimension ref="A1:N20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8" width="11.5703125" style="3"/>
    <col min="9" max="9" width="0" style="3" hidden="1" customWidth="1"/>
    <col min="10" max="10" width="11.5703125" style="3" hidden="1" customWidth="1"/>
    <col min="11" max="11" width="26.7109375" style="3" hidden="1" customWidth="1"/>
    <col min="12" max="12" width="5.7109375" style="3" hidden="1" customWidth="1"/>
    <col min="13" max="13" width="11.5703125" style="3" hidden="1" customWidth="1"/>
    <col min="14" max="14" width="0" style="3" hidden="1" customWidth="1"/>
    <col min="15" max="16384" width="11.5703125" style="3"/>
  </cols>
  <sheetData>
    <row r="1" spans="1:13" ht="19.899999999999999" customHeight="1" x14ac:dyDescent="0.3">
      <c r="A1" s="197" t="s">
        <v>164</v>
      </c>
      <c r="B1" s="197"/>
      <c r="C1" s="197"/>
      <c r="D1" s="197"/>
      <c r="E1" s="197"/>
      <c r="F1" s="197"/>
      <c r="G1" s="197"/>
      <c r="K1" s="17" t="s">
        <v>27</v>
      </c>
      <c r="L1" s="18">
        <v>29</v>
      </c>
      <c r="M1"/>
    </row>
    <row r="2" spans="1:13" ht="14.45" customHeight="1" x14ac:dyDescent="0.3">
      <c r="G2" s="74" t="s">
        <v>0</v>
      </c>
      <c r="K2" s="17" t="s">
        <v>53</v>
      </c>
      <c r="L2" s="18">
        <v>11</v>
      </c>
    </row>
    <row r="3" spans="1:13" x14ac:dyDescent="0.3">
      <c r="K3" s="17" t="s">
        <v>52</v>
      </c>
      <c r="L3" s="18">
        <v>18</v>
      </c>
    </row>
    <row r="4" spans="1:13" x14ac:dyDescent="0.3">
      <c r="K4" s="17" t="s">
        <v>36</v>
      </c>
      <c r="L4" s="18">
        <v>26</v>
      </c>
    </row>
    <row r="5" spans="1:13" x14ac:dyDescent="0.3">
      <c r="K5" s="17" t="s">
        <v>49</v>
      </c>
      <c r="L5" s="18">
        <v>33</v>
      </c>
    </row>
    <row r="6" spans="1:13" x14ac:dyDescent="0.3">
      <c r="K6" s="17" t="s">
        <v>32</v>
      </c>
      <c r="L6" s="18">
        <v>45</v>
      </c>
    </row>
    <row r="7" spans="1:13" x14ac:dyDescent="0.3">
      <c r="K7" s="17" t="s">
        <v>33</v>
      </c>
      <c r="L7" s="18">
        <v>46</v>
      </c>
    </row>
    <row r="8" spans="1:13" x14ac:dyDescent="0.3">
      <c r="K8" s="17" t="s">
        <v>39</v>
      </c>
      <c r="L8" s="18">
        <v>57</v>
      </c>
    </row>
    <row r="9" spans="1:13" x14ac:dyDescent="0.3">
      <c r="K9" s="17" t="s">
        <v>42</v>
      </c>
      <c r="L9" s="18">
        <v>59</v>
      </c>
    </row>
    <row r="10" spans="1:13" x14ac:dyDescent="0.3">
      <c r="K10" s="17" t="s">
        <v>40</v>
      </c>
      <c r="L10" s="18">
        <v>64</v>
      </c>
    </row>
    <row r="11" spans="1:13" x14ac:dyDescent="0.3">
      <c r="K11" s="17" t="s">
        <v>43</v>
      </c>
      <c r="L11" s="18">
        <v>71</v>
      </c>
    </row>
    <row r="12" spans="1:13" x14ac:dyDescent="0.3">
      <c r="K12" s="17" t="s">
        <v>30</v>
      </c>
      <c r="L12" s="18">
        <v>74</v>
      </c>
    </row>
    <row r="13" spans="1:13" x14ac:dyDescent="0.3">
      <c r="K13" s="17" t="s">
        <v>28</v>
      </c>
      <c r="L13" s="18">
        <v>77</v>
      </c>
    </row>
    <row r="14" spans="1:13" x14ac:dyDescent="0.3">
      <c r="K14" s="17" t="s">
        <v>31</v>
      </c>
      <c r="L14" s="18">
        <v>95</v>
      </c>
    </row>
    <row r="15" spans="1:13" x14ac:dyDescent="0.3">
      <c r="K15" s="17" t="s">
        <v>34</v>
      </c>
      <c r="L15" s="18">
        <v>115</v>
      </c>
    </row>
    <row r="16" spans="1:13" x14ac:dyDescent="0.3">
      <c r="K16" s="17" t="s">
        <v>51</v>
      </c>
      <c r="L16" s="18">
        <v>127</v>
      </c>
    </row>
    <row r="17" spans="11:14" x14ac:dyDescent="0.3">
      <c r="K17" s="17" t="s">
        <v>50</v>
      </c>
      <c r="L17" s="18">
        <v>135</v>
      </c>
    </row>
    <row r="18" spans="11:14" ht="15.75" x14ac:dyDescent="0.3">
      <c r="K18" s="19" t="s">
        <v>171</v>
      </c>
      <c r="L18" s="18">
        <v>154</v>
      </c>
      <c r="N18" s="13"/>
    </row>
    <row r="19" spans="11:14" x14ac:dyDescent="0.3">
      <c r="K19" s="17" t="s">
        <v>44</v>
      </c>
      <c r="L19" s="18">
        <v>197</v>
      </c>
    </row>
    <row r="20" spans="11:14" x14ac:dyDescent="0.3">
      <c r="K20" s="17" t="s">
        <v>41</v>
      </c>
      <c r="L20" s="18">
        <v>361</v>
      </c>
    </row>
  </sheetData>
  <sheetProtection algorithmName="SHA-512" hashValue="V5l4T2ZIUfCftqSVZuH4XLk9pE1pDlkNVcIyRO39/KrXrnx5LPBFhexR3iYsAsV4fmWfZ9jC02pTGW+od9VPwA==" saltValue="YToMTT/ZqDdDy5mAws/Fx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theme="6" tint="-0.249977111117893"/>
  </sheetPr>
  <dimension ref="A1:R3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9" width="11.5703125" style="6"/>
    <col min="10" max="10" width="11.42578125" style="6" hidden="1" customWidth="1"/>
    <col min="11" max="11" width="17.140625" style="6" hidden="1" customWidth="1"/>
    <col min="12" max="18" width="11.5703125" style="6" hidden="1" customWidth="1"/>
    <col min="19" max="16384" width="11.5703125" style="6"/>
  </cols>
  <sheetData>
    <row r="1" spans="1:17" ht="19.899999999999999" customHeight="1" x14ac:dyDescent="0.3">
      <c r="A1" s="198" t="s">
        <v>88</v>
      </c>
      <c r="B1" s="199"/>
      <c r="C1" s="199"/>
      <c r="D1" s="199"/>
      <c r="E1" s="199"/>
      <c r="F1" s="199"/>
      <c r="G1" s="199"/>
      <c r="K1" s="11" t="s">
        <v>23</v>
      </c>
      <c r="L1" s="11" t="s">
        <v>9</v>
      </c>
      <c r="M1" s="11" t="s">
        <v>7</v>
      </c>
      <c r="N1" s="11" t="s">
        <v>24</v>
      </c>
      <c r="O1" s="11" t="s">
        <v>4</v>
      </c>
      <c r="P1" s="11" t="s">
        <v>14</v>
      </c>
      <c r="Q1" s="6" t="s">
        <v>11</v>
      </c>
    </row>
    <row r="2" spans="1:17" ht="14.45" customHeight="1" x14ac:dyDescent="0.3">
      <c r="G2" s="25" t="s">
        <v>12</v>
      </c>
      <c r="K2" s="186">
        <f>3227.42474916388%/100</f>
        <v>0.32274247491638797</v>
      </c>
      <c r="L2" s="186">
        <f>2413.60089186176%/100</f>
        <v>0.24136008918617599</v>
      </c>
      <c r="M2" s="186">
        <f>1845.03901895206%/100</f>
        <v>0.18450390189520602</v>
      </c>
      <c r="N2" s="186">
        <f>903.010033444816%/100</f>
        <v>9.0301003344481601E-2</v>
      </c>
      <c r="O2" s="186">
        <f>880.713489409142%/100</f>
        <v>8.8071348940914188E-2</v>
      </c>
      <c r="P2" s="186">
        <f>730.211817168339%/100</f>
        <v>7.3021181716833902E-2</v>
      </c>
      <c r="Q2" s="186">
        <f>10000%/100</f>
        <v>1</v>
      </c>
    </row>
    <row r="3" spans="1:17" ht="17.25" x14ac:dyDescent="0.3">
      <c r="A3" s="8"/>
      <c r="B3" s="8"/>
      <c r="C3" s="8"/>
      <c r="D3" s="8"/>
      <c r="E3" s="8"/>
      <c r="F3" s="8"/>
      <c r="G3" s="8"/>
    </row>
  </sheetData>
  <sheetProtection algorithmName="SHA-512" hashValue="2sONW+7WckHxPIGZlA+mHkZsmUKWUCE0tCV7ytmOV1HSjlcerGfL/q5NdvsfbAISE4XoexlNr77KbPoLy6v9PA==" saltValue="w/XGwnwMvoy9M+aeJUxQ9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tabColor rgb="FFFFC000"/>
    <pageSetUpPr fitToPage="1"/>
  </sheetPr>
  <dimension ref="A1:H27"/>
  <sheetViews>
    <sheetView zoomScaleNormal="100" workbookViewId="0">
      <selection sqref="A1:H1"/>
    </sheetView>
  </sheetViews>
  <sheetFormatPr baseColWidth="10" defaultColWidth="11.5703125" defaultRowHeight="12.75" x14ac:dyDescent="0.2"/>
  <cols>
    <col min="1" max="1" width="25.7109375" style="26" customWidth="1"/>
    <col min="2" max="6" width="10.7109375" style="26" customWidth="1"/>
    <col min="7" max="7" width="10.7109375" style="30" customWidth="1"/>
    <col min="8" max="8" width="10.7109375" style="26" customWidth="1"/>
    <col min="9" max="16384" width="11.5703125" style="26"/>
  </cols>
  <sheetData>
    <row r="1" spans="1:8" ht="18" customHeight="1" x14ac:dyDescent="0.2">
      <c r="A1" s="195" t="s">
        <v>112</v>
      </c>
      <c r="B1" s="200"/>
      <c r="C1" s="200"/>
      <c r="D1" s="200"/>
      <c r="E1" s="200"/>
      <c r="F1" s="200"/>
      <c r="G1" s="200"/>
      <c r="H1" s="200"/>
    </row>
    <row r="2" spans="1:8" ht="19.899999999999999" customHeight="1" x14ac:dyDescent="0.2">
      <c r="B2" s="40"/>
      <c r="C2" s="40"/>
      <c r="D2" s="40"/>
      <c r="E2" s="40"/>
      <c r="F2" s="40"/>
      <c r="G2" s="40"/>
      <c r="H2" s="25" t="s">
        <v>12</v>
      </c>
    </row>
    <row r="3" spans="1:8" s="29" customFormat="1" ht="105.6" customHeight="1" x14ac:dyDescent="0.2">
      <c r="A3" s="70" t="s">
        <v>205</v>
      </c>
      <c r="B3" s="67" t="s">
        <v>13</v>
      </c>
      <c r="C3" s="67" t="s">
        <v>108</v>
      </c>
      <c r="D3" s="67" t="s">
        <v>7</v>
      </c>
      <c r="E3" s="68" t="s">
        <v>107</v>
      </c>
      <c r="F3" s="68" t="s">
        <v>109</v>
      </c>
      <c r="G3" s="68" t="s">
        <v>14</v>
      </c>
      <c r="H3" s="69" t="s">
        <v>11</v>
      </c>
    </row>
    <row r="4" spans="1:8" ht="15" customHeight="1" x14ac:dyDescent="0.2">
      <c r="A4" s="32" t="s">
        <v>44</v>
      </c>
      <c r="B4" s="50">
        <v>12.953367875647666</v>
      </c>
      <c r="C4" s="50">
        <v>9.6997690531177838</v>
      </c>
      <c r="D4" s="50">
        <v>11.48036253776435</v>
      </c>
      <c r="E4" s="50">
        <v>1.8518518518518516</v>
      </c>
      <c r="F4" s="50">
        <v>6.962025316455696</v>
      </c>
      <c r="G4" s="50">
        <v>21.374045801526716</v>
      </c>
      <c r="H4" s="56">
        <v>10.981047937569677</v>
      </c>
    </row>
    <row r="5" spans="1:8" ht="15" customHeight="1" x14ac:dyDescent="0.2">
      <c r="A5" s="32" t="s">
        <v>31</v>
      </c>
      <c r="B5" s="52">
        <v>5.3540587219343694</v>
      </c>
      <c r="C5" s="52">
        <v>7.6212471131639719</v>
      </c>
      <c r="D5" s="52">
        <v>3.9274924471299091</v>
      </c>
      <c r="E5" s="52">
        <v>6.7901234567901234</v>
      </c>
      <c r="F5" s="52">
        <v>3.1645569620253164</v>
      </c>
      <c r="G5" s="52">
        <v>1.5267175572519083</v>
      </c>
      <c r="H5" s="57">
        <v>5.2954292084726866</v>
      </c>
    </row>
    <row r="6" spans="1:8" ht="15" customHeight="1" x14ac:dyDescent="0.2">
      <c r="A6" s="32" t="s">
        <v>43</v>
      </c>
      <c r="B6" s="52">
        <v>3.1088082901554404</v>
      </c>
      <c r="C6" s="52">
        <v>6.9284064665127012</v>
      </c>
      <c r="D6" s="52">
        <v>1.8126888217522661</v>
      </c>
      <c r="E6" s="52">
        <v>3.7037037037037033</v>
      </c>
      <c r="F6" s="52">
        <v>5.0632911392405067</v>
      </c>
      <c r="G6" s="52">
        <v>2.2900763358778624</v>
      </c>
      <c r="H6" s="57">
        <v>3.9576365663322184</v>
      </c>
    </row>
    <row r="7" spans="1:8" ht="15" customHeight="1" x14ac:dyDescent="0.2">
      <c r="A7" s="32" t="s">
        <v>28</v>
      </c>
      <c r="B7" s="52">
        <v>3.7996545768566494</v>
      </c>
      <c r="C7" s="52">
        <v>0.69284064665127021</v>
      </c>
      <c r="D7" s="52">
        <v>5.7401812688821749</v>
      </c>
      <c r="E7" s="52">
        <v>2.4691358024691357</v>
      </c>
      <c r="F7" s="52">
        <v>4.4303797468354427</v>
      </c>
      <c r="G7" s="52">
        <v>16.793893129770993</v>
      </c>
      <c r="H7" s="57">
        <v>4.2920847268673352</v>
      </c>
    </row>
    <row r="8" spans="1:8" ht="15" customHeight="1" x14ac:dyDescent="0.2">
      <c r="A8" s="32" t="s">
        <v>30</v>
      </c>
      <c r="B8" s="52">
        <v>3.4542314335060449</v>
      </c>
      <c r="C8" s="52">
        <v>5.7736720554272516</v>
      </c>
      <c r="D8" s="52">
        <v>2.7190332326283988</v>
      </c>
      <c r="E8" s="52">
        <v>3.0864197530864197</v>
      </c>
      <c r="F8" s="52">
        <v>6.962025316455696</v>
      </c>
      <c r="G8" s="52">
        <v>3.0534351145038165</v>
      </c>
      <c r="H8" s="57">
        <v>4.1248606465997772</v>
      </c>
    </row>
    <row r="9" spans="1:8" ht="15" customHeight="1" x14ac:dyDescent="0.2">
      <c r="A9" s="32" t="s">
        <v>32</v>
      </c>
      <c r="B9" s="52">
        <v>1.8998272884283247</v>
      </c>
      <c r="C9" s="52">
        <v>3.9260969976905313</v>
      </c>
      <c r="D9" s="52">
        <v>0.60422960725075525</v>
      </c>
      <c r="E9" s="52">
        <v>1.2345679012345678</v>
      </c>
      <c r="F9" s="52">
        <v>6.3291139240506329</v>
      </c>
      <c r="G9" s="52">
        <v>2.2900763358778624</v>
      </c>
      <c r="H9" s="57">
        <v>2.508361204013378</v>
      </c>
    </row>
    <row r="10" spans="1:8" ht="15" customHeight="1" x14ac:dyDescent="0.2">
      <c r="A10" s="32" t="s">
        <v>40</v>
      </c>
      <c r="B10" s="52">
        <v>6.0449050086355784</v>
      </c>
      <c r="C10" s="52">
        <v>1.8475750577367205</v>
      </c>
      <c r="D10" s="52">
        <v>2.1148036253776437</v>
      </c>
      <c r="E10" s="52">
        <v>3.7037037037037033</v>
      </c>
      <c r="F10" s="52">
        <v>1.89873417721519</v>
      </c>
      <c r="G10" s="52">
        <v>3.8167938931297711</v>
      </c>
      <c r="H10" s="57">
        <v>3.5674470457079153</v>
      </c>
    </row>
    <row r="11" spans="1:8" ht="15" customHeight="1" x14ac:dyDescent="0.2">
      <c r="A11" s="32" t="s">
        <v>213</v>
      </c>
      <c r="B11" s="52">
        <v>1.8998272884283247</v>
      </c>
      <c r="C11" s="52">
        <v>2.0785219399538106</v>
      </c>
      <c r="D11" s="52">
        <v>0.90634441087613304</v>
      </c>
      <c r="E11" s="52">
        <v>1.8518518518518516</v>
      </c>
      <c r="F11" s="52">
        <v>3.1645569620253164</v>
      </c>
      <c r="G11" s="52">
        <v>1.5267175572519083</v>
      </c>
      <c r="H11" s="57">
        <v>1.8394648829431439</v>
      </c>
    </row>
    <row r="12" spans="1:8" ht="15" customHeight="1" x14ac:dyDescent="0.2">
      <c r="A12" s="32" t="s">
        <v>41</v>
      </c>
      <c r="B12" s="52">
        <v>16.925734024179619</v>
      </c>
      <c r="C12" s="52">
        <v>14.780600461893764</v>
      </c>
      <c r="D12" s="52">
        <v>34.138972809667671</v>
      </c>
      <c r="E12" s="52">
        <v>33.333333333333329</v>
      </c>
      <c r="F12" s="52">
        <v>15.18987341772152</v>
      </c>
      <c r="G12" s="52">
        <v>6.1068702290076331</v>
      </c>
      <c r="H12" s="57">
        <v>20.122630992196207</v>
      </c>
    </row>
    <row r="13" spans="1:8" ht="15" customHeight="1" x14ac:dyDescent="0.2">
      <c r="A13" s="32" t="s">
        <v>39</v>
      </c>
      <c r="B13" s="52">
        <v>2.2452504317789295</v>
      </c>
      <c r="C13" s="52">
        <v>2.5404157043879905</v>
      </c>
      <c r="D13" s="52">
        <v>5.1359516616314203</v>
      </c>
      <c r="E13" s="52">
        <v>4.9382716049382713</v>
      </c>
      <c r="F13" s="52">
        <v>3.79746835443038</v>
      </c>
      <c r="G13" s="52">
        <v>1.5267175572519083</v>
      </c>
      <c r="H13" s="57">
        <v>3.1772575250836121</v>
      </c>
    </row>
    <row r="14" spans="1:8" ht="15" customHeight="1" x14ac:dyDescent="0.2">
      <c r="A14" s="32" t="s">
        <v>34</v>
      </c>
      <c r="B14" s="52">
        <v>6.9084628670120898</v>
      </c>
      <c r="C14" s="52">
        <v>4.8498845265588919</v>
      </c>
      <c r="D14" s="52">
        <v>6.0422960725075532</v>
      </c>
      <c r="E14" s="52">
        <v>4.3209876543209873</v>
      </c>
      <c r="F14" s="52">
        <v>5.6962025316455698</v>
      </c>
      <c r="G14" s="52">
        <v>13.740458015267176</v>
      </c>
      <c r="H14" s="57">
        <v>6.4102564102564097</v>
      </c>
    </row>
    <row r="15" spans="1:8" ht="15" customHeight="1" x14ac:dyDescent="0.2">
      <c r="A15" s="32" t="s">
        <v>87</v>
      </c>
      <c r="B15" s="52">
        <v>9.6718480138169269</v>
      </c>
      <c r="C15" s="52">
        <v>5.7736720554272516</v>
      </c>
      <c r="D15" s="52">
        <v>6.9486404833836861</v>
      </c>
      <c r="E15" s="52">
        <v>4.9382716049382713</v>
      </c>
      <c r="F15" s="52">
        <v>5.0632911392405067</v>
      </c>
      <c r="G15" s="52">
        <v>5.343511450381679</v>
      </c>
      <c r="H15" s="57">
        <v>7.0791527313266451</v>
      </c>
    </row>
    <row r="16" spans="1:8" ht="15" customHeight="1" x14ac:dyDescent="0.2">
      <c r="A16" s="32" t="s">
        <v>33</v>
      </c>
      <c r="B16" s="52">
        <v>2.0725388601036272</v>
      </c>
      <c r="C16" s="52">
        <v>1.8475750577367205</v>
      </c>
      <c r="D16" s="52">
        <v>3.0211480362537766</v>
      </c>
      <c r="E16" s="52">
        <v>2.4691358024691357</v>
      </c>
      <c r="F16" s="52">
        <v>3.1645569620253164</v>
      </c>
      <c r="G16" s="52">
        <v>5.343511450381679</v>
      </c>
      <c r="H16" s="57">
        <v>2.5641025641025639</v>
      </c>
    </row>
    <row r="17" spans="1:8" ht="15" customHeight="1" x14ac:dyDescent="0.2">
      <c r="A17" s="32" t="s">
        <v>35</v>
      </c>
      <c r="B17" s="52">
        <v>3.2815198618307431</v>
      </c>
      <c r="C17" s="52">
        <v>4.6189376443418011</v>
      </c>
      <c r="D17" s="52">
        <v>1.8126888217522661</v>
      </c>
      <c r="E17" s="52">
        <v>1.2345679012345678</v>
      </c>
      <c r="F17" s="52">
        <v>6.3291139240506329</v>
      </c>
      <c r="G17" s="52">
        <v>1.5267175572519083</v>
      </c>
      <c r="H17" s="57">
        <v>3.2887402452619838</v>
      </c>
    </row>
    <row r="18" spans="1:8" ht="15" customHeight="1" x14ac:dyDescent="0.2">
      <c r="A18" s="32" t="s">
        <v>171</v>
      </c>
      <c r="B18" s="52">
        <v>8.1174438687392065</v>
      </c>
      <c r="C18" s="52">
        <v>16.397228637413395</v>
      </c>
      <c r="D18" s="52">
        <v>2.416918429003021</v>
      </c>
      <c r="E18" s="52">
        <v>9.8765432098765427</v>
      </c>
      <c r="F18" s="52">
        <v>6.3291139240506329</v>
      </c>
      <c r="G18" s="52">
        <v>1.5267175572519083</v>
      </c>
      <c r="H18" s="57">
        <v>8.5841694537346704</v>
      </c>
    </row>
    <row r="19" spans="1:8" ht="15" customHeight="1" x14ac:dyDescent="0.2">
      <c r="A19" s="32" t="s">
        <v>36</v>
      </c>
      <c r="B19" s="52">
        <v>1.7271157167530224</v>
      </c>
      <c r="C19" s="52">
        <v>1.1547344110854503</v>
      </c>
      <c r="D19" s="52">
        <v>0.60422960725075525</v>
      </c>
      <c r="E19" s="52">
        <v>1.8518518518518516</v>
      </c>
      <c r="F19" s="52">
        <v>1.2658227848101267</v>
      </c>
      <c r="G19" s="52">
        <v>3.0534351145038165</v>
      </c>
      <c r="H19" s="57">
        <v>1.4492753623188406</v>
      </c>
    </row>
    <row r="20" spans="1:8" ht="15" customHeight="1" x14ac:dyDescent="0.2">
      <c r="A20" s="32" t="s">
        <v>177</v>
      </c>
      <c r="B20" s="52">
        <v>7.5993091537132988</v>
      </c>
      <c r="C20" s="52">
        <v>4.6189376443418011</v>
      </c>
      <c r="D20" s="52">
        <v>7.8549848942598182</v>
      </c>
      <c r="E20" s="52">
        <v>12.345679012345679</v>
      </c>
      <c r="F20" s="52">
        <v>9.4936708860759502</v>
      </c>
      <c r="G20" s="52">
        <v>7.6335877862595423</v>
      </c>
      <c r="H20" s="57">
        <v>7.5250836120401345</v>
      </c>
    </row>
    <row r="21" spans="1:8" ht="15" customHeight="1" x14ac:dyDescent="0.2">
      <c r="A21" s="32" t="s">
        <v>178</v>
      </c>
      <c r="B21" s="52">
        <v>0.17271157167530224</v>
      </c>
      <c r="C21" s="52">
        <v>2.3094688221709005</v>
      </c>
      <c r="D21" s="52">
        <v>0.30211480362537763</v>
      </c>
      <c r="E21" s="52">
        <v>0</v>
      </c>
      <c r="F21" s="52">
        <v>3.1645569620253164</v>
      </c>
      <c r="G21" s="52">
        <v>0.76335877862595414</v>
      </c>
      <c r="H21" s="57">
        <v>1.0033444816053512</v>
      </c>
    </row>
    <row r="22" spans="1:8" ht="15" customHeight="1" x14ac:dyDescent="0.2">
      <c r="A22" s="32" t="s">
        <v>179</v>
      </c>
      <c r="B22" s="52">
        <v>0.17271157167530224</v>
      </c>
      <c r="C22" s="52">
        <v>0.92378752886836024</v>
      </c>
      <c r="D22" s="52">
        <v>0.30211480362537763</v>
      </c>
      <c r="E22" s="52">
        <v>0</v>
      </c>
      <c r="F22" s="52">
        <v>2.5316455696202533</v>
      </c>
      <c r="G22" s="52">
        <v>0.76335877862595414</v>
      </c>
      <c r="H22" s="57">
        <v>0.61315496098104794</v>
      </c>
    </row>
    <row r="23" spans="1:8" ht="15" customHeight="1" x14ac:dyDescent="0.2">
      <c r="A23" s="32" t="s">
        <v>27</v>
      </c>
      <c r="B23" s="52">
        <v>2.5906735751295336</v>
      </c>
      <c r="C23" s="52">
        <v>1.6166281755196306</v>
      </c>
      <c r="D23" s="52">
        <v>2.1148036253776437</v>
      </c>
      <c r="E23" s="52">
        <v>0</v>
      </c>
      <c r="F23" s="52">
        <v>0</v>
      </c>
      <c r="G23" s="52">
        <v>0</v>
      </c>
      <c r="H23" s="57">
        <v>1.6164994425863992</v>
      </c>
    </row>
    <row r="24" spans="1:8" s="30" customFormat="1" ht="15" customHeight="1" x14ac:dyDescent="0.2">
      <c r="A24" s="33" t="s">
        <v>11</v>
      </c>
      <c r="B24" s="54">
        <v>100</v>
      </c>
      <c r="C24" s="54">
        <v>100</v>
      </c>
      <c r="D24" s="54">
        <v>99.999999999999986</v>
      </c>
      <c r="E24" s="54">
        <v>100</v>
      </c>
      <c r="F24" s="54">
        <v>99.999999999999986</v>
      </c>
      <c r="G24" s="54">
        <v>100.00000000000001</v>
      </c>
      <c r="H24" s="57">
        <v>100.00000000000001</v>
      </c>
    </row>
    <row r="25" spans="1:8" ht="15" customHeight="1" x14ac:dyDescent="0.2"/>
    <row r="26" spans="1:8" ht="15" customHeight="1" x14ac:dyDescent="0.2"/>
    <row r="27" spans="1:8" ht="15" customHeight="1" x14ac:dyDescent="0.2"/>
  </sheetData>
  <sheetProtection algorithmName="SHA-512" hashValue="CfLs5RdBPRFnVnieQZ+kQ9WkkdxY+AIsG4ZsAgVIPubkdiP8eTKO4INOYwbOw1feRwvvFcLZcVE/IoEeAuOtUA==" saltValue="L/DQj0ico34nK1OrpYlpNQ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tabColor rgb="FFFFC000"/>
    <pageSetUpPr fitToPage="1"/>
  </sheetPr>
  <dimension ref="A1:K27"/>
  <sheetViews>
    <sheetView zoomScaleNormal="100" workbookViewId="0">
      <selection sqref="A1:K1"/>
    </sheetView>
  </sheetViews>
  <sheetFormatPr baseColWidth="10" defaultColWidth="11.5703125" defaultRowHeight="12.75" x14ac:dyDescent="0.2"/>
  <cols>
    <col min="1" max="1" width="25.7109375" style="26" customWidth="1"/>
    <col min="2" max="9" width="8.7109375" style="26" customWidth="1"/>
    <col min="10" max="10" width="8.7109375" style="30" customWidth="1"/>
    <col min="11" max="11" width="8.7109375" style="26" customWidth="1"/>
    <col min="12" max="16384" width="11.5703125" style="26"/>
  </cols>
  <sheetData>
    <row r="1" spans="1:11" ht="18" customHeight="1" x14ac:dyDescent="0.2">
      <c r="A1" s="195" t="s">
        <v>113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</row>
    <row r="2" spans="1:11" ht="19.899999999999999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60" t="s">
        <v>12</v>
      </c>
    </row>
    <row r="3" spans="1:11" s="29" customFormat="1" ht="105.6" customHeight="1" x14ac:dyDescent="0.2">
      <c r="A3" s="70" t="s">
        <v>205</v>
      </c>
      <c r="B3" s="67" t="s">
        <v>3</v>
      </c>
      <c r="C3" s="67" t="s">
        <v>4</v>
      </c>
      <c r="D3" s="67" t="s">
        <v>89</v>
      </c>
      <c r="E3" s="67" t="s">
        <v>6</v>
      </c>
      <c r="F3" s="67" t="s">
        <v>2</v>
      </c>
      <c r="G3" s="67" t="s">
        <v>7</v>
      </c>
      <c r="H3" s="68" t="s">
        <v>13</v>
      </c>
      <c r="I3" s="68" t="s">
        <v>9</v>
      </c>
      <c r="J3" s="68" t="s">
        <v>10</v>
      </c>
      <c r="K3" s="69" t="s">
        <v>11</v>
      </c>
    </row>
    <row r="4" spans="1:11" ht="15.95" customHeight="1" x14ac:dyDescent="0.2">
      <c r="A4" s="32" t="s">
        <v>29</v>
      </c>
      <c r="B4" s="50">
        <v>0.50761421319796951</v>
      </c>
      <c r="C4" s="50">
        <v>5.5837563451776653</v>
      </c>
      <c r="D4" s="50">
        <v>7.1065989847715745</v>
      </c>
      <c r="E4" s="50">
        <v>1.5228426395939088</v>
      </c>
      <c r="F4" s="50">
        <v>1.5228426395939088</v>
      </c>
      <c r="G4" s="50">
        <v>19.289340101522843</v>
      </c>
      <c r="H4" s="50">
        <v>38.07106598984771</v>
      </c>
      <c r="I4" s="50">
        <v>21.319796954314722</v>
      </c>
      <c r="J4" s="50">
        <v>5.0761421319796955</v>
      </c>
      <c r="K4" s="56">
        <v>100</v>
      </c>
    </row>
    <row r="5" spans="1:11" ht="15.95" customHeight="1" x14ac:dyDescent="0.2">
      <c r="A5" s="32" t="s">
        <v>90</v>
      </c>
      <c r="B5" s="52">
        <v>1.0526315789473684</v>
      </c>
      <c r="C5" s="52">
        <v>5.2631578947368416</v>
      </c>
      <c r="D5" s="52">
        <v>0</v>
      </c>
      <c r="E5" s="52">
        <v>11.578947368421053</v>
      </c>
      <c r="F5" s="52">
        <v>0</v>
      </c>
      <c r="G5" s="52">
        <v>13.684210526315791</v>
      </c>
      <c r="H5" s="52">
        <v>32.631578947368425</v>
      </c>
      <c r="I5" s="52">
        <v>34.736842105263158</v>
      </c>
      <c r="J5" s="52">
        <v>1.0526315789473684</v>
      </c>
      <c r="K5" s="57">
        <v>100</v>
      </c>
    </row>
    <row r="6" spans="1:11" ht="15.95" customHeight="1" x14ac:dyDescent="0.2">
      <c r="A6" s="32" t="s">
        <v>91</v>
      </c>
      <c r="B6" s="52">
        <v>1.4084507042253522</v>
      </c>
      <c r="C6" s="52">
        <v>11.267605633802818</v>
      </c>
      <c r="D6" s="52">
        <v>1.4084507042253522</v>
      </c>
      <c r="E6" s="52">
        <v>8.4507042253521121</v>
      </c>
      <c r="F6" s="52">
        <v>0</v>
      </c>
      <c r="G6" s="52">
        <v>8.4507042253521121</v>
      </c>
      <c r="H6" s="52">
        <v>25.352112676056336</v>
      </c>
      <c r="I6" s="52">
        <v>42.25352112676056</v>
      </c>
      <c r="J6" s="52">
        <v>1.4084507042253522</v>
      </c>
      <c r="K6" s="57">
        <v>100</v>
      </c>
    </row>
    <row r="7" spans="1:11" ht="15.95" customHeight="1" x14ac:dyDescent="0.2">
      <c r="A7" s="32" t="s">
        <v>92</v>
      </c>
      <c r="B7" s="52">
        <v>1.2987012987012987</v>
      </c>
      <c r="C7" s="52">
        <v>9.0909090909090917</v>
      </c>
      <c r="D7" s="52">
        <v>25.97402597402597</v>
      </c>
      <c r="E7" s="52">
        <v>5.1948051948051948</v>
      </c>
      <c r="F7" s="52">
        <v>0</v>
      </c>
      <c r="G7" s="52">
        <v>24.675324675324674</v>
      </c>
      <c r="H7" s="52">
        <v>28.571428571428569</v>
      </c>
      <c r="I7" s="52">
        <v>3.8961038961038961</v>
      </c>
      <c r="J7" s="52">
        <v>1.2987012987012987</v>
      </c>
      <c r="K7" s="57">
        <v>100</v>
      </c>
    </row>
    <row r="8" spans="1:11" ht="15.95" customHeight="1" x14ac:dyDescent="0.2">
      <c r="A8" s="32" t="s">
        <v>93</v>
      </c>
      <c r="B8" s="52">
        <v>1.3513513513513513</v>
      </c>
      <c r="C8" s="52">
        <v>14.864864864864865</v>
      </c>
      <c r="D8" s="52">
        <v>1.3513513513513513</v>
      </c>
      <c r="E8" s="52">
        <v>6.756756756756757</v>
      </c>
      <c r="F8" s="52">
        <v>0</v>
      </c>
      <c r="G8" s="52">
        <v>12.162162162162163</v>
      </c>
      <c r="H8" s="52">
        <v>27.027027027027028</v>
      </c>
      <c r="I8" s="52">
        <v>33.783783783783782</v>
      </c>
      <c r="J8" s="52">
        <v>2.7027027027027026</v>
      </c>
      <c r="K8" s="57">
        <v>100</v>
      </c>
    </row>
    <row r="9" spans="1:11" ht="15.95" customHeight="1" x14ac:dyDescent="0.2">
      <c r="A9" s="32" t="s">
        <v>94</v>
      </c>
      <c r="B9" s="52">
        <v>2.2222222222222223</v>
      </c>
      <c r="C9" s="52">
        <v>22.222222222222221</v>
      </c>
      <c r="D9" s="52">
        <v>0</v>
      </c>
      <c r="E9" s="52">
        <v>4.4444444444444446</v>
      </c>
      <c r="F9" s="52">
        <v>2.2222222222222223</v>
      </c>
      <c r="G9" s="52">
        <v>4.4444444444444446</v>
      </c>
      <c r="H9" s="52">
        <v>24.444444444444443</v>
      </c>
      <c r="I9" s="52">
        <v>37.777777777777779</v>
      </c>
      <c r="J9" s="52">
        <v>2.2222222222222223</v>
      </c>
      <c r="K9" s="57">
        <v>100</v>
      </c>
    </row>
    <row r="10" spans="1:11" ht="15.95" customHeight="1" x14ac:dyDescent="0.2">
      <c r="A10" s="32" t="s">
        <v>95</v>
      </c>
      <c r="B10" s="52">
        <v>1.5625</v>
      </c>
      <c r="C10" s="52">
        <v>4.6875</v>
      </c>
      <c r="D10" s="52">
        <v>0</v>
      </c>
      <c r="E10" s="52">
        <v>9.375</v>
      </c>
      <c r="F10" s="52">
        <v>0</v>
      </c>
      <c r="G10" s="52">
        <v>10.9375</v>
      </c>
      <c r="H10" s="52">
        <v>54.6875</v>
      </c>
      <c r="I10" s="52">
        <v>12.5</v>
      </c>
      <c r="J10" s="52">
        <v>6.25</v>
      </c>
      <c r="K10" s="57">
        <v>100</v>
      </c>
    </row>
    <row r="11" spans="1:11" ht="15.95" customHeight="1" x14ac:dyDescent="0.2">
      <c r="A11" s="32" t="s">
        <v>96</v>
      </c>
      <c r="B11" s="52">
        <v>3.0303030303030303</v>
      </c>
      <c r="C11" s="52">
        <v>15.151515151515152</v>
      </c>
      <c r="D11" s="52">
        <v>0</v>
      </c>
      <c r="E11" s="52">
        <v>9.0909090909090917</v>
      </c>
      <c r="F11" s="52">
        <v>0</v>
      </c>
      <c r="G11" s="52">
        <v>9.0909090909090917</v>
      </c>
      <c r="H11" s="52">
        <v>33.333333333333329</v>
      </c>
      <c r="I11" s="52">
        <v>27.27272727272727</v>
      </c>
      <c r="J11" s="52">
        <v>3.0303030303030303</v>
      </c>
      <c r="K11" s="57">
        <v>99.999999999999986</v>
      </c>
    </row>
    <row r="12" spans="1:11" ht="15.95" customHeight="1" x14ac:dyDescent="0.2">
      <c r="A12" s="32" t="s">
        <v>97</v>
      </c>
      <c r="B12" s="52">
        <v>0.2770083102493075</v>
      </c>
      <c r="C12" s="52">
        <v>6.64819944598338</v>
      </c>
      <c r="D12" s="52">
        <v>0</v>
      </c>
      <c r="E12" s="52">
        <v>14.958448753462603</v>
      </c>
      <c r="F12" s="52">
        <v>0</v>
      </c>
      <c r="G12" s="52">
        <v>31.301939058171747</v>
      </c>
      <c r="H12" s="52">
        <v>27.146814404432135</v>
      </c>
      <c r="I12" s="52">
        <v>17.72853185595568</v>
      </c>
      <c r="J12" s="52">
        <v>1.9390581717451523</v>
      </c>
      <c r="K12" s="57">
        <v>100</v>
      </c>
    </row>
    <row r="13" spans="1:11" ht="15.95" customHeight="1" x14ac:dyDescent="0.2">
      <c r="A13" s="32" t="s">
        <v>98</v>
      </c>
      <c r="B13" s="52">
        <v>1.7543859649122806</v>
      </c>
      <c r="C13" s="52">
        <v>10.526315789473683</v>
      </c>
      <c r="D13" s="52">
        <v>0</v>
      </c>
      <c r="E13" s="52">
        <v>14.035087719298245</v>
      </c>
      <c r="F13" s="52">
        <v>0</v>
      </c>
      <c r="G13" s="52">
        <v>29.82456140350877</v>
      </c>
      <c r="H13" s="52">
        <v>22.807017543859647</v>
      </c>
      <c r="I13" s="52">
        <v>19.298245614035086</v>
      </c>
      <c r="J13" s="52">
        <v>1.7543859649122806</v>
      </c>
      <c r="K13" s="57">
        <v>99.999999999999986</v>
      </c>
    </row>
    <row r="14" spans="1:11" ht="15.95" customHeight="1" x14ac:dyDescent="0.2">
      <c r="A14" s="32" t="s">
        <v>99</v>
      </c>
      <c r="B14" s="52">
        <v>0.86956521739130432</v>
      </c>
      <c r="C14" s="52">
        <v>7.8260869565217401</v>
      </c>
      <c r="D14" s="52">
        <v>1.7391304347826086</v>
      </c>
      <c r="E14" s="52">
        <v>6.0869565217391308</v>
      </c>
      <c r="F14" s="52">
        <v>10.434782608695652</v>
      </c>
      <c r="G14" s="52">
        <v>17.391304347826086</v>
      </c>
      <c r="H14" s="52">
        <v>34.782608695652172</v>
      </c>
      <c r="I14" s="52">
        <v>18.260869565217391</v>
      </c>
      <c r="J14" s="52">
        <v>2.6086956521739131</v>
      </c>
      <c r="K14" s="57">
        <v>99.999999999999986</v>
      </c>
    </row>
    <row r="15" spans="1:11" ht="15.95" customHeight="1" x14ac:dyDescent="0.2">
      <c r="A15" s="32" t="s">
        <v>100</v>
      </c>
      <c r="B15" s="52">
        <v>0.78740157480314954</v>
      </c>
      <c r="C15" s="52">
        <v>6.2992125984251963</v>
      </c>
      <c r="D15" s="52">
        <v>0</v>
      </c>
      <c r="E15" s="52">
        <v>6.2992125984251963</v>
      </c>
      <c r="F15" s="52">
        <v>0</v>
      </c>
      <c r="G15" s="52">
        <v>18.110236220472441</v>
      </c>
      <c r="H15" s="52">
        <v>44.094488188976378</v>
      </c>
      <c r="I15" s="52">
        <v>19.685039370078741</v>
      </c>
      <c r="J15" s="52">
        <v>4.7244094488188972</v>
      </c>
      <c r="K15" s="57">
        <v>100.00000000000001</v>
      </c>
    </row>
    <row r="16" spans="1:11" ht="15.95" customHeight="1" x14ac:dyDescent="0.2">
      <c r="A16" s="32" t="s">
        <v>101</v>
      </c>
      <c r="B16" s="52">
        <v>2.1739130434782608</v>
      </c>
      <c r="C16" s="52">
        <v>10.869565217391305</v>
      </c>
      <c r="D16" s="52">
        <v>8.695652173913043</v>
      </c>
      <c r="E16" s="52">
        <v>8.695652173913043</v>
      </c>
      <c r="F16" s="52">
        <v>0</v>
      </c>
      <c r="G16" s="52">
        <v>21.739130434782609</v>
      </c>
      <c r="H16" s="52">
        <v>26.086956521739129</v>
      </c>
      <c r="I16" s="52">
        <v>17.391304347826086</v>
      </c>
      <c r="J16" s="52">
        <v>4.3478260869565215</v>
      </c>
      <c r="K16" s="57">
        <v>99.999999999999986</v>
      </c>
    </row>
    <row r="17" spans="1:11" ht="15.95" customHeight="1" x14ac:dyDescent="0.2">
      <c r="A17" s="32" t="s">
        <v>110</v>
      </c>
      <c r="B17" s="52">
        <v>1.6949152542372881</v>
      </c>
      <c r="C17" s="52">
        <v>16.949152542372879</v>
      </c>
      <c r="D17" s="52">
        <v>0</v>
      </c>
      <c r="E17" s="52">
        <v>3.3898305084745761</v>
      </c>
      <c r="F17" s="52">
        <v>0</v>
      </c>
      <c r="G17" s="52">
        <v>10.16949152542373</v>
      </c>
      <c r="H17" s="52">
        <v>32.20338983050847</v>
      </c>
      <c r="I17" s="52">
        <v>33.898305084745758</v>
      </c>
      <c r="J17" s="52">
        <v>1.6949152542372881</v>
      </c>
      <c r="K17" s="57">
        <v>99.999999999999986</v>
      </c>
    </row>
    <row r="18" spans="1:11" ht="15.95" customHeight="1" x14ac:dyDescent="0.2">
      <c r="A18" s="32" t="s">
        <v>171</v>
      </c>
      <c r="B18" s="52">
        <v>0.64935064935064934</v>
      </c>
      <c r="C18" s="52">
        <v>6.4935064935064926</v>
      </c>
      <c r="D18" s="52">
        <v>0</v>
      </c>
      <c r="E18" s="52">
        <v>10.38961038961039</v>
      </c>
      <c r="F18" s="52">
        <v>0</v>
      </c>
      <c r="G18" s="52">
        <v>5.1948051948051948</v>
      </c>
      <c r="H18" s="52">
        <v>30.519480519480517</v>
      </c>
      <c r="I18" s="52">
        <v>46.103896103896105</v>
      </c>
      <c r="J18" s="52">
        <v>0.64935064935064934</v>
      </c>
      <c r="K18" s="57">
        <v>100</v>
      </c>
    </row>
    <row r="19" spans="1:11" ht="15.95" customHeight="1" x14ac:dyDescent="0.2">
      <c r="A19" s="32" t="s">
        <v>102</v>
      </c>
      <c r="B19" s="52">
        <v>3.8461538461538463</v>
      </c>
      <c r="C19" s="52">
        <v>7.6923076923076925</v>
      </c>
      <c r="D19" s="52">
        <v>7.6923076923076925</v>
      </c>
      <c r="E19" s="52">
        <v>11.538461538461538</v>
      </c>
      <c r="F19" s="52">
        <v>0</v>
      </c>
      <c r="G19" s="52">
        <v>7.6923076923076925</v>
      </c>
      <c r="H19" s="52">
        <v>38.461538461538467</v>
      </c>
      <c r="I19" s="52">
        <v>19.230769230769234</v>
      </c>
      <c r="J19" s="52">
        <v>3.8461538461538463</v>
      </c>
      <c r="K19" s="57">
        <v>100</v>
      </c>
    </row>
    <row r="20" spans="1:11" ht="15.95" customHeight="1" x14ac:dyDescent="0.2">
      <c r="A20" s="32" t="s">
        <v>103</v>
      </c>
      <c r="B20" s="52">
        <v>0.74074074074074081</v>
      </c>
      <c r="C20" s="52">
        <v>11.111111111111111</v>
      </c>
      <c r="D20" s="52">
        <v>2.9629629629629632</v>
      </c>
      <c r="E20" s="52">
        <v>14.814814814814813</v>
      </c>
      <c r="F20" s="52">
        <v>0</v>
      </c>
      <c r="G20" s="52">
        <v>19.25925925925926</v>
      </c>
      <c r="H20" s="52">
        <v>32.592592592592595</v>
      </c>
      <c r="I20" s="52">
        <v>14.814814814814813</v>
      </c>
      <c r="J20" s="52">
        <v>3.7037037037037033</v>
      </c>
      <c r="K20" s="57">
        <v>100</v>
      </c>
    </row>
    <row r="21" spans="1:11" ht="15.95" customHeight="1" x14ac:dyDescent="0.2">
      <c r="A21" s="32" t="s">
        <v>104</v>
      </c>
      <c r="B21" s="52">
        <v>5.5555555555555554</v>
      </c>
      <c r="C21" s="52">
        <v>27.777777777777779</v>
      </c>
      <c r="D21" s="52">
        <v>0</v>
      </c>
      <c r="E21" s="52">
        <v>0</v>
      </c>
      <c r="F21" s="52">
        <v>0</v>
      </c>
      <c r="G21" s="52">
        <v>5.5555555555555554</v>
      </c>
      <c r="H21" s="52">
        <v>5.5555555555555554</v>
      </c>
      <c r="I21" s="52">
        <v>55.555555555555557</v>
      </c>
      <c r="J21" s="52">
        <v>0</v>
      </c>
      <c r="K21" s="57">
        <v>100</v>
      </c>
    </row>
    <row r="22" spans="1:11" ht="15.95" customHeight="1" x14ac:dyDescent="0.2">
      <c r="A22" s="32" t="s">
        <v>105</v>
      </c>
      <c r="B22" s="52">
        <v>9.0909090909090917</v>
      </c>
      <c r="C22" s="52">
        <v>36.363636363636367</v>
      </c>
      <c r="D22" s="52">
        <v>0</v>
      </c>
      <c r="E22" s="52">
        <v>0</v>
      </c>
      <c r="F22" s="52">
        <v>0</v>
      </c>
      <c r="G22" s="52">
        <v>9.0909090909090917</v>
      </c>
      <c r="H22" s="52">
        <v>9.0909090909090917</v>
      </c>
      <c r="I22" s="52">
        <v>36.363636363636367</v>
      </c>
      <c r="J22" s="52">
        <v>0</v>
      </c>
      <c r="K22" s="57">
        <v>100.00000000000001</v>
      </c>
    </row>
    <row r="23" spans="1:11" ht="15.95" customHeight="1" x14ac:dyDescent="0.2">
      <c r="A23" s="32" t="s">
        <v>106</v>
      </c>
      <c r="B23" s="52">
        <v>0</v>
      </c>
      <c r="C23" s="52">
        <v>0</v>
      </c>
      <c r="D23" s="52">
        <v>0</v>
      </c>
      <c r="E23" s="52">
        <v>0</v>
      </c>
      <c r="F23" s="52">
        <v>0</v>
      </c>
      <c r="G23" s="52">
        <v>24.137931034482758</v>
      </c>
      <c r="H23" s="52">
        <v>51.724137931034484</v>
      </c>
      <c r="I23" s="52">
        <v>24.137931034482758</v>
      </c>
      <c r="J23" s="52">
        <v>0</v>
      </c>
      <c r="K23" s="57">
        <v>100</v>
      </c>
    </row>
    <row r="24" spans="1:11" s="30" customFormat="1" ht="15.95" customHeight="1" x14ac:dyDescent="0.2">
      <c r="A24" s="33" t="s">
        <v>11</v>
      </c>
      <c r="B24" s="54">
        <v>1.0590858416945375</v>
      </c>
      <c r="C24" s="54">
        <v>8.8071348940914156</v>
      </c>
      <c r="D24" s="54">
        <v>2.6755852842809364</v>
      </c>
      <c r="E24" s="54">
        <v>9.0301003344481607</v>
      </c>
      <c r="F24" s="54">
        <v>0.89186176142697882</v>
      </c>
      <c r="G24" s="54">
        <v>18.450390189520625</v>
      </c>
      <c r="H24" s="54">
        <v>32.274247491638796</v>
      </c>
      <c r="I24" s="54">
        <v>24.136008918617613</v>
      </c>
      <c r="J24" s="54">
        <v>2.6755852842809364</v>
      </c>
      <c r="K24" s="57">
        <v>100</v>
      </c>
    </row>
    <row r="25" spans="1:11" ht="15" customHeight="1" x14ac:dyDescent="0.2"/>
    <row r="26" spans="1:11" ht="15" customHeight="1" x14ac:dyDescent="0.2"/>
    <row r="27" spans="1:11" ht="15" customHeight="1" x14ac:dyDescent="0.2"/>
  </sheetData>
  <sheetProtection algorithmName="SHA-512" hashValue="6//qRz22JEvEBOlUlRIK9TryFB41pB5sGz8ZiwUBneXPx+FZeb4cuBpkYoBoeQ/QRIpb6S4/ggG0EoeH0oO4ew==" saltValue="z4CjIlQNlZNUgbP7FPgw7Q==" spinCount="100000" sheet="1" autoFilter="0"/>
  <mergeCells count="1">
    <mergeCell ref="A1:K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>
    <tabColor theme="6" tint="-0.249977111117893"/>
  </sheetPr>
  <dimension ref="A1:N42"/>
  <sheetViews>
    <sheetView zoomScaleNormal="100" workbookViewId="0">
      <selection sqref="A1:G1"/>
    </sheetView>
  </sheetViews>
  <sheetFormatPr baseColWidth="10" defaultColWidth="11.5703125" defaultRowHeight="15" x14ac:dyDescent="0.3"/>
  <cols>
    <col min="1" max="9" width="11.5703125" style="3"/>
    <col min="10" max="10" width="11.5703125" style="3" hidden="1" customWidth="1"/>
    <col min="11" max="11" width="24.5703125" style="3" hidden="1" customWidth="1"/>
    <col min="12" max="14" width="11.5703125" style="3" hidden="1" customWidth="1"/>
    <col min="15" max="16384" width="11.5703125" style="3"/>
  </cols>
  <sheetData>
    <row r="1" spans="1:14" ht="33.75" customHeight="1" x14ac:dyDescent="0.3">
      <c r="A1" s="201" t="s">
        <v>114</v>
      </c>
      <c r="B1" s="201"/>
      <c r="C1" s="201"/>
      <c r="D1" s="201"/>
      <c r="E1" s="201"/>
      <c r="F1" s="201"/>
      <c r="G1" s="201"/>
      <c r="K1"/>
      <c r="L1" t="s">
        <v>25</v>
      </c>
      <c r="M1" t="s">
        <v>26</v>
      </c>
    </row>
    <row r="2" spans="1:14" ht="14.45" customHeight="1" x14ac:dyDescent="0.3">
      <c r="G2" s="9" t="s">
        <v>12</v>
      </c>
      <c r="K2" s="15" t="s">
        <v>27</v>
      </c>
      <c r="L2" s="16">
        <v>0.2413793103448276</v>
      </c>
      <c r="M2" s="16">
        <v>0.75862068965517238</v>
      </c>
    </row>
    <row r="3" spans="1:14" x14ac:dyDescent="0.3">
      <c r="K3" s="15" t="s">
        <v>171</v>
      </c>
      <c r="L3" s="16">
        <v>0.23376623376623376</v>
      </c>
      <c r="M3" s="16">
        <v>0.76623376623376627</v>
      </c>
    </row>
    <row r="4" spans="1:14" x14ac:dyDescent="0.3">
      <c r="K4" s="15" t="s">
        <v>43</v>
      </c>
      <c r="L4" s="16">
        <v>0.323943661971831</v>
      </c>
      <c r="M4" s="16">
        <v>0.676056338028169</v>
      </c>
    </row>
    <row r="5" spans="1:14" x14ac:dyDescent="0.3">
      <c r="K5" s="15" t="s">
        <v>31</v>
      </c>
      <c r="L5" s="16">
        <v>0.32631578947368423</v>
      </c>
      <c r="M5" s="16">
        <v>0.67368421052631577</v>
      </c>
    </row>
    <row r="6" spans="1:14" x14ac:dyDescent="0.3">
      <c r="K6" s="15" t="s">
        <v>40</v>
      </c>
      <c r="L6" s="16">
        <v>0.328125</v>
      </c>
      <c r="M6" s="16">
        <v>0.671875</v>
      </c>
    </row>
    <row r="7" spans="1:14" x14ac:dyDescent="0.3">
      <c r="K7" s="15" t="s">
        <v>42</v>
      </c>
      <c r="L7" s="16">
        <v>0.33898305084745761</v>
      </c>
      <c r="M7" s="16">
        <v>0.66101694915254239</v>
      </c>
    </row>
    <row r="8" spans="1:14" x14ac:dyDescent="0.3">
      <c r="K8" s="15" t="s">
        <v>87</v>
      </c>
      <c r="L8" s="16">
        <v>0.36220472440944884</v>
      </c>
      <c r="M8" s="16">
        <v>0.63779527559055116</v>
      </c>
    </row>
    <row r="9" spans="1:14" x14ac:dyDescent="0.3">
      <c r="K9" s="15" t="s">
        <v>32</v>
      </c>
      <c r="L9" s="16">
        <v>0.37777777777777777</v>
      </c>
      <c r="M9" s="16">
        <v>0.62222222222222223</v>
      </c>
      <c r="N9"/>
    </row>
    <row r="10" spans="1:14" x14ac:dyDescent="0.3">
      <c r="K10" s="15" t="s">
        <v>178</v>
      </c>
      <c r="L10" s="16">
        <v>0.3888888888888889</v>
      </c>
      <c r="M10" s="16">
        <v>0.61111111111111116</v>
      </c>
      <c r="N10"/>
    </row>
    <row r="11" spans="1:14" x14ac:dyDescent="0.3">
      <c r="K11" s="15" t="s">
        <v>30</v>
      </c>
      <c r="L11" s="16">
        <v>0.39189189189189189</v>
      </c>
      <c r="M11" s="16">
        <v>0.60810810810810811</v>
      </c>
      <c r="N11"/>
    </row>
    <row r="12" spans="1:14" x14ac:dyDescent="0.3">
      <c r="K12" s="15" t="s">
        <v>49</v>
      </c>
      <c r="L12" s="16">
        <v>0.39393939393939392</v>
      </c>
      <c r="M12" s="16">
        <v>0.60606060606060608</v>
      </c>
      <c r="N12"/>
    </row>
    <row r="13" spans="1:14" x14ac:dyDescent="0.3">
      <c r="K13" s="15" t="s">
        <v>44</v>
      </c>
      <c r="L13" s="16">
        <v>0.40609137055837563</v>
      </c>
      <c r="M13" s="16">
        <v>0.59390862944162437</v>
      </c>
      <c r="N13"/>
    </row>
    <row r="14" spans="1:14" x14ac:dyDescent="0.3">
      <c r="K14" s="15" t="s">
        <v>36</v>
      </c>
      <c r="L14" s="16">
        <v>0.42307692307692307</v>
      </c>
      <c r="M14" s="16">
        <v>0.57692307692307687</v>
      </c>
      <c r="N14"/>
    </row>
    <row r="15" spans="1:14" x14ac:dyDescent="0.3">
      <c r="K15" s="15" t="s">
        <v>34</v>
      </c>
      <c r="L15" s="16">
        <v>0.46956521739130436</v>
      </c>
      <c r="M15" s="16">
        <v>0.5304347826086957</v>
      </c>
      <c r="N15"/>
    </row>
    <row r="16" spans="1:14" x14ac:dyDescent="0.3">
      <c r="K16" s="15" t="s">
        <v>177</v>
      </c>
      <c r="L16" s="16">
        <v>0.52592592592592591</v>
      </c>
      <c r="M16" s="16">
        <v>0.47407407407407409</v>
      </c>
      <c r="N16"/>
    </row>
    <row r="17" spans="11:14" x14ac:dyDescent="0.3">
      <c r="K17" s="15" t="s">
        <v>179</v>
      </c>
      <c r="L17" s="16">
        <v>0.54545454545454541</v>
      </c>
      <c r="M17" s="16">
        <v>0.45454545454545453</v>
      </c>
      <c r="N17"/>
    </row>
    <row r="18" spans="11:14" x14ac:dyDescent="0.3">
      <c r="K18" s="15" t="s">
        <v>41</v>
      </c>
      <c r="L18" s="16">
        <v>0.55124653739612184</v>
      </c>
      <c r="M18" s="16">
        <v>0.44875346260387811</v>
      </c>
      <c r="N18"/>
    </row>
    <row r="19" spans="11:14" x14ac:dyDescent="0.3">
      <c r="K19" s="15" t="s">
        <v>33</v>
      </c>
      <c r="L19" s="16">
        <v>0.56521739130434778</v>
      </c>
      <c r="M19" s="16">
        <v>0.43478260869565216</v>
      </c>
      <c r="N19"/>
    </row>
    <row r="20" spans="11:14" x14ac:dyDescent="0.3">
      <c r="K20" s="15" t="s">
        <v>39</v>
      </c>
      <c r="L20" s="16">
        <v>0.57894736842105265</v>
      </c>
      <c r="M20" s="16">
        <v>0.42105263157894735</v>
      </c>
    </row>
    <row r="21" spans="11:14" x14ac:dyDescent="0.3">
      <c r="K21" s="15" t="s">
        <v>28</v>
      </c>
      <c r="L21" s="16">
        <v>0.67532467532467533</v>
      </c>
      <c r="M21" s="16">
        <v>0.32467532467532467</v>
      </c>
    </row>
    <row r="23" spans="11:14" x14ac:dyDescent="0.3">
      <c r="K23"/>
      <c r="L23" s="75"/>
      <c r="M23" s="75"/>
    </row>
    <row r="24" spans="11:14" x14ac:dyDescent="0.3">
      <c r="K24"/>
      <c r="L24" s="75"/>
      <c r="M24" s="75"/>
    </row>
    <row r="25" spans="11:14" x14ac:dyDescent="0.3">
      <c r="K25"/>
      <c r="L25" s="75"/>
      <c r="M25" s="75"/>
    </row>
    <row r="26" spans="11:14" x14ac:dyDescent="0.3">
      <c r="K26"/>
      <c r="L26" s="75"/>
      <c r="M26" s="75"/>
    </row>
    <row r="27" spans="11:14" x14ac:dyDescent="0.3">
      <c r="K27"/>
      <c r="L27" s="75"/>
      <c r="M27" s="75"/>
    </row>
    <row r="28" spans="11:14" x14ac:dyDescent="0.3">
      <c r="K28"/>
      <c r="L28" s="75"/>
      <c r="M28" s="75"/>
    </row>
    <row r="29" spans="11:14" x14ac:dyDescent="0.3">
      <c r="K29"/>
      <c r="L29" s="75"/>
      <c r="M29" s="75"/>
    </row>
    <row r="30" spans="11:14" x14ac:dyDescent="0.3">
      <c r="K30"/>
      <c r="L30" s="75"/>
      <c r="M30" s="75"/>
    </row>
    <row r="31" spans="11:14" x14ac:dyDescent="0.3">
      <c r="K31"/>
      <c r="L31" s="75"/>
      <c r="M31" s="75"/>
    </row>
    <row r="32" spans="11:14" x14ac:dyDescent="0.3">
      <c r="K32"/>
      <c r="L32" s="75"/>
      <c r="M32" s="75"/>
    </row>
    <row r="33" spans="11:13" x14ac:dyDescent="0.3">
      <c r="K33"/>
      <c r="L33" s="75"/>
      <c r="M33" s="75"/>
    </row>
    <row r="34" spans="11:13" x14ac:dyDescent="0.3">
      <c r="K34"/>
      <c r="L34" s="75"/>
      <c r="M34" s="75"/>
    </row>
    <row r="35" spans="11:13" x14ac:dyDescent="0.3">
      <c r="K35"/>
      <c r="L35" s="75"/>
      <c r="M35" s="75"/>
    </row>
    <row r="36" spans="11:13" x14ac:dyDescent="0.3">
      <c r="K36"/>
      <c r="L36" s="75"/>
      <c r="M36" s="75"/>
    </row>
    <row r="37" spans="11:13" x14ac:dyDescent="0.3">
      <c r="K37"/>
      <c r="L37" s="75"/>
      <c r="M37" s="75"/>
    </row>
    <row r="38" spans="11:13" x14ac:dyDescent="0.3">
      <c r="K38"/>
      <c r="L38" s="75"/>
      <c r="M38" s="75"/>
    </row>
    <row r="39" spans="11:13" x14ac:dyDescent="0.3">
      <c r="K39"/>
      <c r="L39" s="75"/>
      <c r="M39" s="75"/>
    </row>
    <row r="40" spans="11:13" x14ac:dyDescent="0.3">
      <c r="K40"/>
      <c r="L40" s="75"/>
      <c r="M40" s="75"/>
    </row>
    <row r="41" spans="11:13" x14ac:dyDescent="0.3">
      <c r="K41"/>
      <c r="L41" s="75"/>
      <c r="M41" s="75"/>
    </row>
    <row r="42" spans="11:13" x14ac:dyDescent="0.3">
      <c r="K42"/>
      <c r="L42" s="75"/>
      <c r="M42" s="75"/>
    </row>
  </sheetData>
  <sheetProtection algorithmName="SHA-512" hashValue="d+u6WomTCOHStm61CQb7LYM06totA4JbAonFIpDv4ozVC97obFTF73WVmYkfeXyKY+rcaCLt5pD9SJgWFG25kQ==" saltValue="D2VhW8AJPlUgZGOcO+OdZg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>
    <tabColor rgb="FF008000"/>
  </sheetPr>
  <dimension ref="A1:O22"/>
  <sheetViews>
    <sheetView zoomScaleNormal="100" workbookViewId="0"/>
  </sheetViews>
  <sheetFormatPr baseColWidth="10" defaultColWidth="11.5703125" defaultRowHeight="14.25" x14ac:dyDescent="0.2"/>
  <cols>
    <col min="1" max="1" width="1.28515625" style="82" customWidth="1"/>
    <col min="2" max="2" width="15" style="82" customWidth="1"/>
    <col min="3" max="4" width="11.5703125" style="82" customWidth="1"/>
    <col min="5" max="8" width="11.5703125" style="82"/>
    <col min="9" max="9" width="11.140625" style="82" customWidth="1"/>
    <col min="10" max="10" width="11.5703125" style="82"/>
    <col min="11" max="15" width="11.5703125" style="82" hidden="1" customWidth="1"/>
    <col min="16" max="16384" width="11.5703125" style="82"/>
  </cols>
  <sheetData>
    <row r="1" spans="1:15" ht="27" customHeight="1" x14ac:dyDescent="0.2">
      <c r="A1" s="160"/>
      <c r="B1" s="202" t="s">
        <v>274</v>
      </c>
      <c r="C1" s="202"/>
      <c r="D1" s="202"/>
      <c r="E1" s="202"/>
      <c r="F1" s="202"/>
      <c r="G1" s="202"/>
      <c r="H1" s="202"/>
      <c r="I1" s="202"/>
      <c r="J1" s="160"/>
      <c r="K1" t="s">
        <v>271</v>
      </c>
      <c r="L1" s="172" t="s">
        <v>272</v>
      </c>
      <c r="M1" s="172" t="s">
        <v>273</v>
      </c>
    </row>
    <row r="2" spans="1:15" ht="14.45" customHeight="1" x14ac:dyDescent="0.2">
      <c r="I2" s="25" t="s">
        <v>0</v>
      </c>
      <c r="J2" s="25"/>
      <c r="K2" s="174">
        <v>37721</v>
      </c>
      <c r="L2">
        <v>1792</v>
      </c>
      <c r="M2"/>
    </row>
    <row r="3" spans="1:15" x14ac:dyDescent="0.2">
      <c r="A3" s="83"/>
      <c r="K3" s="174">
        <v>37987</v>
      </c>
      <c r="L3" s="15">
        <v>1867</v>
      </c>
      <c r="M3"/>
      <c r="O3" s="82" t="s">
        <v>281</v>
      </c>
    </row>
    <row r="4" spans="1:15" x14ac:dyDescent="0.2">
      <c r="K4" s="174">
        <v>38353</v>
      </c>
      <c r="L4" s="15">
        <v>1966</v>
      </c>
      <c r="M4"/>
    </row>
    <row r="5" spans="1:15" x14ac:dyDescent="0.2">
      <c r="K5" s="174">
        <v>38718</v>
      </c>
      <c r="L5" s="15">
        <v>2127</v>
      </c>
      <c r="M5"/>
    </row>
    <row r="6" spans="1:15" x14ac:dyDescent="0.2">
      <c r="K6" s="174">
        <v>39083</v>
      </c>
      <c r="L6" s="15">
        <v>2271</v>
      </c>
      <c r="M6"/>
    </row>
    <row r="7" spans="1:15" x14ac:dyDescent="0.2">
      <c r="K7" s="174">
        <v>39448</v>
      </c>
      <c r="L7" s="15">
        <v>2390</v>
      </c>
      <c r="M7"/>
    </row>
    <row r="8" spans="1:15" x14ac:dyDescent="0.2">
      <c r="K8" s="174">
        <v>39814</v>
      </c>
      <c r="L8" s="15">
        <v>2457</v>
      </c>
      <c r="M8"/>
    </row>
    <row r="9" spans="1:15" x14ac:dyDescent="0.2">
      <c r="K9" s="174">
        <v>40179</v>
      </c>
      <c r="L9" s="15">
        <v>2514</v>
      </c>
      <c r="M9"/>
    </row>
    <row r="10" spans="1:15" x14ac:dyDescent="0.2">
      <c r="K10" s="174">
        <v>40544</v>
      </c>
      <c r="L10" s="15">
        <v>2518</v>
      </c>
      <c r="M10"/>
    </row>
    <row r="11" spans="1:15" x14ac:dyDescent="0.2">
      <c r="K11" s="174">
        <v>40909</v>
      </c>
      <c r="L11" s="15">
        <v>2421</v>
      </c>
      <c r="M11"/>
    </row>
    <row r="12" spans="1:15" x14ac:dyDescent="0.2">
      <c r="K12" s="174">
        <v>41275</v>
      </c>
      <c r="L12" s="15">
        <v>2253</v>
      </c>
      <c r="M12"/>
    </row>
    <row r="13" spans="1:15" x14ac:dyDescent="0.2">
      <c r="K13" s="174">
        <v>41640</v>
      </c>
      <c r="L13" s="15">
        <v>2079</v>
      </c>
      <c r="M13"/>
    </row>
    <row r="14" spans="1:15" x14ac:dyDescent="0.2">
      <c r="K14" s="174">
        <v>42005</v>
      </c>
      <c r="L14" s="15">
        <v>1987</v>
      </c>
      <c r="M14"/>
    </row>
    <row r="15" spans="1:15" x14ac:dyDescent="0.2">
      <c r="K15" s="174">
        <v>42370</v>
      </c>
      <c r="L15" s="15">
        <v>1906</v>
      </c>
      <c r="M15">
        <v>2072</v>
      </c>
    </row>
    <row r="16" spans="1:15" x14ac:dyDescent="0.2">
      <c r="K16" s="174">
        <v>42736</v>
      </c>
      <c r="L16" s="15">
        <v>1860</v>
      </c>
      <c r="M16">
        <v>2016</v>
      </c>
    </row>
    <row r="17" spans="11:13" x14ac:dyDescent="0.2">
      <c r="K17" s="174">
        <v>43101</v>
      </c>
      <c r="L17" s="15">
        <v>1812</v>
      </c>
      <c r="M17">
        <v>1971</v>
      </c>
    </row>
    <row r="18" spans="11:13" x14ac:dyDescent="0.2">
      <c r="K18" s="174">
        <v>43466</v>
      </c>
      <c r="L18" s="15">
        <v>1773</v>
      </c>
      <c r="M18">
        <v>1932</v>
      </c>
    </row>
    <row r="19" spans="11:13" x14ac:dyDescent="0.2">
      <c r="K19" s="174">
        <v>43831</v>
      </c>
      <c r="L19" s="15">
        <v>1724</v>
      </c>
      <c r="M19">
        <v>1882</v>
      </c>
    </row>
    <row r="20" spans="11:13" x14ac:dyDescent="0.2">
      <c r="K20" s="174">
        <v>44197</v>
      </c>
      <c r="L20">
        <v>1708</v>
      </c>
      <c r="M20">
        <v>1863</v>
      </c>
    </row>
    <row r="21" spans="11:13" x14ac:dyDescent="0.2">
      <c r="K21" s="174">
        <v>44562</v>
      </c>
      <c r="L21">
        <v>1667</v>
      </c>
      <c r="M21">
        <v>1821</v>
      </c>
    </row>
    <row r="22" spans="11:13" x14ac:dyDescent="0.2">
      <c r="K22" s="174">
        <v>44927</v>
      </c>
      <c r="L22" s="175">
        <v>1640</v>
      </c>
      <c r="M22">
        <v>1794</v>
      </c>
    </row>
  </sheetData>
  <sheetProtection algorithmName="SHA-512" hashValue="CfvFM9YiNBuaJm5qzIPuYnZaA6Lln+JF57zWF8hoKHQi1F/j9ZEi3x8UQnZ+cH9DScIBwP8QYWGILS6cbiFtrg==" saltValue="8j4ubGB136nziA+HKdhW8g==" spinCount="100000" sheet="1" autoFilter="0"/>
  <mergeCells count="1">
    <mergeCell ref="B1:I1"/>
  </mergeCells>
  <pageMargins left="0.7" right="0.7" top="0.75" bottom="0.75" header="0.3" footer="0.3"/>
  <pageSetup paperSize="9" orientation="portrait" verticalDpi="120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>
    <tabColor rgb="FFFFC000"/>
    <pageSetUpPr fitToPage="1"/>
  </sheetPr>
  <dimension ref="A1:T25"/>
  <sheetViews>
    <sheetView zoomScale="110" zoomScaleNormal="110" workbookViewId="0">
      <selection sqref="A1:T1"/>
    </sheetView>
  </sheetViews>
  <sheetFormatPr baseColWidth="10" defaultColWidth="11.5703125" defaultRowHeight="15" x14ac:dyDescent="0.3"/>
  <cols>
    <col min="1" max="1" width="17.42578125" style="106" bestFit="1" customWidth="1"/>
    <col min="2" max="5" width="6.140625" style="106" bestFit="1" customWidth="1"/>
    <col min="6" max="7" width="5.28515625" style="106" bestFit="1" customWidth="1"/>
    <col min="8" max="8" width="6.28515625" style="106" bestFit="1" customWidth="1"/>
    <col min="9" max="10" width="5.28515625" style="106" bestFit="1" customWidth="1"/>
    <col min="11" max="11" width="6.140625" style="106" bestFit="1" customWidth="1"/>
    <col min="12" max="13" width="5.28515625" style="106" bestFit="1" customWidth="1"/>
    <col min="14" max="14" width="6.28515625" style="106" bestFit="1" customWidth="1"/>
    <col min="15" max="16" width="5.28515625" style="106" bestFit="1" customWidth="1"/>
    <col min="17" max="17" width="6.140625" style="106" bestFit="1" customWidth="1"/>
    <col min="18" max="18" width="5.28515625" style="106" bestFit="1" customWidth="1"/>
    <col min="19" max="19" width="5.28515625" style="111" bestFit="1" customWidth="1"/>
    <col min="20" max="20" width="7.28515625" style="106" customWidth="1"/>
    <col min="21" max="16384" width="11.5703125" style="106"/>
  </cols>
  <sheetData>
    <row r="1" spans="1:20" ht="15" customHeight="1" x14ac:dyDescent="0.3">
      <c r="A1" s="195" t="s">
        <v>118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</row>
    <row r="2" spans="1:20" ht="15.75" thickBot="1" x14ac:dyDescent="0.35">
      <c r="P2" s="105"/>
      <c r="Q2" s="105"/>
      <c r="R2" s="105"/>
      <c r="S2" s="112" t="s">
        <v>0</v>
      </c>
      <c r="T2" s="105"/>
    </row>
    <row r="3" spans="1:20" ht="126.75" thickBot="1" x14ac:dyDescent="0.35">
      <c r="A3" s="107" t="s">
        <v>203</v>
      </c>
      <c r="B3" s="104" t="s">
        <v>1</v>
      </c>
      <c r="C3" s="104" t="s">
        <v>180</v>
      </c>
      <c r="D3" s="104" t="s">
        <v>181</v>
      </c>
      <c r="E3" s="104" t="s">
        <v>182</v>
      </c>
      <c r="F3" s="104" t="s">
        <v>183</v>
      </c>
      <c r="G3" s="104" t="s">
        <v>184</v>
      </c>
      <c r="H3" s="104" t="s">
        <v>185</v>
      </c>
      <c r="I3" s="104" t="s">
        <v>186</v>
      </c>
      <c r="J3" s="104" t="s">
        <v>187</v>
      </c>
      <c r="K3" s="104" t="s">
        <v>188</v>
      </c>
      <c r="L3" s="104" t="s">
        <v>189</v>
      </c>
      <c r="M3" s="104" t="s">
        <v>190</v>
      </c>
      <c r="N3" s="104" t="s">
        <v>191</v>
      </c>
      <c r="O3" s="104" t="s">
        <v>192</v>
      </c>
      <c r="P3" s="104" t="s">
        <v>193</v>
      </c>
      <c r="Q3" s="104" t="s">
        <v>194</v>
      </c>
      <c r="R3" s="104" t="s">
        <v>282</v>
      </c>
      <c r="S3" s="104" t="s">
        <v>283</v>
      </c>
      <c r="T3" s="104" t="s">
        <v>284</v>
      </c>
    </row>
    <row r="4" spans="1:20" ht="15.75" thickBot="1" x14ac:dyDescent="0.35">
      <c r="A4" s="108" t="s">
        <v>44</v>
      </c>
      <c r="B4" s="22">
        <v>293</v>
      </c>
      <c r="C4" s="22">
        <v>123</v>
      </c>
      <c r="D4" s="22">
        <v>119</v>
      </c>
      <c r="E4" s="22">
        <v>297</v>
      </c>
      <c r="F4" s="22">
        <v>0</v>
      </c>
      <c r="G4" s="22">
        <v>16</v>
      </c>
      <c r="H4" s="22">
        <v>281</v>
      </c>
      <c r="I4" s="22">
        <v>3</v>
      </c>
      <c r="J4" s="22">
        <v>28</v>
      </c>
      <c r="K4" s="22">
        <v>256</v>
      </c>
      <c r="L4" s="22">
        <v>2</v>
      </c>
      <c r="M4" s="22">
        <v>20</v>
      </c>
      <c r="N4" s="22">
        <v>238</v>
      </c>
      <c r="O4" s="22">
        <v>3</v>
      </c>
      <c r="P4" s="22">
        <v>23</v>
      </c>
      <c r="Q4" s="22">
        <v>218</v>
      </c>
      <c r="R4" s="22">
        <v>0</v>
      </c>
      <c r="S4" s="22">
        <v>21</v>
      </c>
      <c r="T4" s="22">
        <v>197</v>
      </c>
    </row>
    <row r="5" spans="1:20" ht="15.75" thickBot="1" x14ac:dyDescent="0.35">
      <c r="A5" s="108" t="s">
        <v>31</v>
      </c>
      <c r="B5" s="22">
        <v>68</v>
      </c>
      <c r="C5" s="22">
        <v>81</v>
      </c>
      <c r="D5" s="22">
        <v>48</v>
      </c>
      <c r="E5" s="22">
        <v>101</v>
      </c>
      <c r="F5" s="22">
        <v>0</v>
      </c>
      <c r="G5" s="22">
        <v>4</v>
      </c>
      <c r="H5" s="22">
        <v>97</v>
      </c>
      <c r="I5" s="22">
        <v>0</v>
      </c>
      <c r="J5" s="22">
        <v>1</v>
      </c>
      <c r="K5" s="22">
        <v>96</v>
      </c>
      <c r="L5" s="22">
        <v>3</v>
      </c>
      <c r="M5" s="22">
        <v>1</v>
      </c>
      <c r="N5" s="22">
        <v>98</v>
      </c>
      <c r="O5" s="22">
        <v>1</v>
      </c>
      <c r="P5" s="22">
        <v>4</v>
      </c>
      <c r="Q5" s="22">
        <v>95</v>
      </c>
      <c r="R5" s="22">
        <v>1</v>
      </c>
      <c r="S5" s="22">
        <v>1</v>
      </c>
      <c r="T5" s="22">
        <v>95</v>
      </c>
    </row>
    <row r="6" spans="1:20" ht="15.75" thickBot="1" x14ac:dyDescent="0.35">
      <c r="A6" s="108" t="s">
        <v>38</v>
      </c>
      <c r="B6" s="22">
        <v>68</v>
      </c>
      <c r="C6" s="22">
        <v>27</v>
      </c>
      <c r="D6" s="22">
        <v>23</v>
      </c>
      <c r="E6" s="22">
        <v>72</v>
      </c>
      <c r="F6" s="22">
        <v>1</v>
      </c>
      <c r="G6" s="22">
        <v>0</v>
      </c>
      <c r="H6" s="22">
        <v>73</v>
      </c>
      <c r="I6" s="22">
        <v>0</v>
      </c>
      <c r="J6" s="22">
        <v>1</v>
      </c>
      <c r="K6" s="22">
        <v>72</v>
      </c>
      <c r="L6" s="22">
        <v>0</v>
      </c>
      <c r="M6" s="22">
        <v>0</v>
      </c>
      <c r="N6" s="22">
        <v>72</v>
      </c>
      <c r="O6" s="22">
        <v>0</v>
      </c>
      <c r="P6" s="22">
        <v>1</v>
      </c>
      <c r="Q6" s="22">
        <v>71</v>
      </c>
      <c r="R6" s="22">
        <v>0</v>
      </c>
      <c r="S6" s="22">
        <v>0</v>
      </c>
      <c r="T6" s="22">
        <v>71</v>
      </c>
    </row>
    <row r="7" spans="1:20" ht="15.75" thickBot="1" x14ac:dyDescent="0.35">
      <c r="A7" s="108" t="s">
        <v>92</v>
      </c>
      <c r="B7" s="22">
        <v>111</v>
      </c>
      <c r="C7" s="22">
        <v>116</v>
      </c>
      <c r="D7" s="22">
        <v>147</v>
      </c>
      <c r="E7" s="22">
        <v>80</v>
      </c>
      <c r="F7" s="22">
        <v>1</v>
      </c>
      <c r="G7" s="22">
        <v>5</v>
      </c>
      <c r="H7" s="22">
        <v>76</v>
      </c>
      <c r="I7" s="22">
        <v>2</v>
      </c>
      <c r="J7" s="22">
        <v>1</v>
      </c>
      <c r="K7" s="22">
        <v>77</v>
      </c>
      <c r="L7" s="22">
        <v>1</v>
      </c>
      <c r="M7" s="22">
        <v>1</v>
      </c>
      <c r="N7" s="22">
        <v>77</v>
      </c>
      <c r="O7" s="22">
        <v>1</v>
      </c>
      <c r="P7" s="22">
        <v>1</v>
      </c>
      <c r="Q7" s="22">
        <v>77</v>
      </c>
      <c r="R7" s="22">
        <v>2</v>
      </c>
      <c r="S7" s="22">
        <v>2</v>
      </c>
      <c r="T7" s="22">
        <v>77</v>
      </c>
    </row>
    <row r="8" spans="1:20" ht="15.75" thickBot="1" x14ac:dyDescent="0.35">
      <c r="A8" s="108" t="s">
        <v>30</v>
      </c>
      <c r="B8" s="22">
        <v>74</v>
      </c>
      <c r="C8" s="22">
        <v>34</v>
      </c>
      <c r="D8" s="22">
        <v>31</v>
      </c>
      <c r="E8" s="22">
        <v>77</v>
      </c>
      <c r="F8" s="22">
        <v>0</v>
      </c>
      <c r="G8" s="22">
        <v>0</v>
      </c>
      <c r="H8" s="22">
        <v>77</v>
      </c>
      <c r="I8" s="22">
        <v>1</v>
      </c>
      <c r="J8" s="22">
        <v>1</v>
      </c>
      <c r="K8" s="22">
        <v>77</v>
      </c>
      <c r="L8" s="22">
        <v>0</v>
      </c>
      <c r="M8" s="22">
        <v>0</v>
      </c>
      <c r="N8" s="22">
        <v>77</v>
      </c>
      <c r="O8" s="22">
        <v>0</v>
      </c>
      <c r="P8" s="22">
        <v>2</v>
      </c>
      <c r="Q8" s="22">
        <v>75</v>
      </c>
      <c r="R8" s="22">
        <v>0</v>
      </c>
      <c r="S8" s="22">
        <v>1</v>
      </c>
      <c r="T8" s="22">
        <v>74</v>
      </c>
    </row>
    <row r="9" spans="1:20" ht="15.75" thickBot="1" x14ac:dyDescent="0.35">
      <c r="A9" s="108" t="s">
        <v>94</v>
      </c>
      <c r="B9" s="22">
        <v>40</v>
      </c>
      <c r="C9" s="22">
        <v>47</v>
      </c>
      <c r="D9" s="22">
        <v>41</v>
      </c>
      <c r="E9" s="22">
        <v>46</v>
      </c>
      <c r="F9" s="22">
        <v>1</v>
      </c>
      <c r="G9" s="22">
        <v>0</v>
      </c>
      <c r="H9" s="22">
        <v>47</v>
      </c>
      <c r="I9" s="22">
        <v>3</v>
      </c>
      <c r="J9" s="22">
        <v>4</v>
      </c>
      <c r="K9" s="22">
        <v>46</v>
      </c>
      <c r="L9" s="22">
        <v>1</v>
      </c>
      <c r="M9" s="22">
        <v>0</v>
      </c>
      <c r="N9" s="22">
        <v>47</v>
      </c>
      <c r="O9" s="22">
        <v>1</v>
      </c>
      <c r="P9" s="22">
        <v>3</v>
      </c>
      <c r="Q9" s="22">
        <v>45</v>
      </c>
      <c r="R9" s="22">
        <v>1</v>
      </c>
      <c r="S9" s="22">
        <v>1</v>
      </c>
      <c r="T9" s="22">
        <v>45</v>
      </c>
    </row>
    <row r="10" spans="1:20" ht="15.75" thickBot="1" x14ac:dyDescent="0.35">
      <c r="A10" s="108" t="s">
        <v>95</v>
      </c>
      <c r="B10" s="22">
        <v>70</v>
      </c>
      <c r="C10" s="22">
        <v>38</v>
      </c>
      <c r="D10" s="22">
        <v>41</v>
      </c>
      <c r="E10" s="22">
        <v>67</v>
      </c>
      <c r="F10" s="22">
        <v>0</v>
      </c>
      <c r="G10" s="22">
        <v>1</v>
      </c>
      <c r="H10" s="22">
        <v>66</v>
      </c>
      <c r="I10" s="22">
        <v>0</v>
      </c>
      <c r="J10" s="22">
        <v>1</v>
      </c>
      <c r="K10" s="22">
        <v>65</v>
      </c>
      <c r="L10" s="22">
        <v>0</v>
      </c>
      <c r="M10" s="22">
        <v>0</v>
      </c>
      <c r="N10" s="22">
        <v>65</v>
      </c>
      <c r="O10" s="22">
        <v>1</v>
      </c>
      <c r="P10" s="22">
        <v>0</v>
      </c>
      <c r="Q10" s="22">
        <v>66</v>
      </c>
      <c r="R10" s="22">
        <v>0</v>
      </c>
      <c r="S10" s="22">
        <v>2</v>
      </c>
      <c r="T10" s="22">
        <v>64</v>
      </c>
    </row>
    <row r="11" spans="1:20" ht="15.75" thickBot="1" x14ac:dyDescent="0.35">
      <c r="A11" s="108" t="s">
        <v>119</v>
      </c>
      <c r="B11" s="22">
        <v>39</v>
      </c>
      <c r="C11" s="22">
        <v>51</v>
      </c>
      <c r="D11" s="22">
        <v>60</v>
      </c>
      <c r="E11" s="22">
        <v>30</v>
      </c>
      <c r="F11" s="22">
        <v>1</v>
      </c>
      <c r="G11" s="22">
        <v>0</v>
      </c>
      <c r="H11" s="22">
        <v>31</v>
      </c>
      <c r="I11" s="22">
        <v>0</v>
      </c>
      <c r="J11" s="22">
        <v>0</v>
      </c>
      <c r="K11" s="22">
        <v>31</v>
      </c>
      <c r="L11" s="22">
        <v>1</v>
      </c>
      <c r="M11" s="22">
        <v>0</v>
      </c>
      <c r="N11" s="22">
        <v>32</v>
      </c>
      <c r="O11" s="22">
        <v>0</v>
      </c>
      <c r="P11" s="22">
        <v>0</v>
      </c>
      <c r="Q11" s="22">
        <v>32</v>
      </c>
      <c r="R11" s="22">
        <v>1</v>
      </c>
      <c r="S11" s="22">
        <v>0</v>
      </c>
      <c r="T11" s="22">
        <v>33</v>
      </c>
    </row>
    <row r="12" spans="1:20" ht="15.75" thickBot="1" x14ac:dyDescent="0.35">
      <c r="A12" s="108" t="s">
        <v>41</v>
      </c>
      <c r="B12" s="22">
        <v>370</v>
      </c>
      <c r="C12" s="22">
        <v>254</v>
      </c>
      <c r="D12" s="22">
        <v>233</v>
      </c>
      <c r="E12" s="22">
        <v>391</v>
      </c>
      <c r="F12" s="22">
        <v>1</v>
      </c>
      <c r="G12" s="22">
        <v>11</v>
      </c>
      <c r="H12" s="22">
        <v>381</v>
      </c>
      <c r="I12" s="22">
        <v>0</v>
      </c>
      <c r="J12" s="22">
        <v>14</v>
      </c>
      <c r="K12" s="22">
        <v>367</v>
      </c>
      <c r="L12" s="22">
        <v>8</v>
      </c>
      <c r="M12" s="22">
        <v>6</v>
      </c>
      <c r="N12" s="22">
        <v>369</v>
      </c>
      <c r="O12" s="22">
        <v>3</v>
      </c>
      <c r="P12" s="22">
        <v>11</v>
      </c>
      <c r="Q12" s="22">
        <v>361</v>
      </c>
      <c r="R12" s="22">
        <v>1</v>
      </c>
      <c r="S12" s="22">
        <v>1</v>
      </c>
      <c r="T12" s="22">
        <v>361</v>
      </c>
    </row>
    <row r="13" spans="1:20" ht="15.75" thickBot="1" x14ac:dyDescent="0.35">
      <c r="A13" s="108" t="s">
        <v>98</v>
      </c>
      <c r="B13" s="22">
        <v>47</v>
      </c>
      <c r="C13" s="22">
        <v>47</v>
      </c>
      <c r="D13" s="22">
        <v>30</v>
      </c>
      <c r="E13" s="22">
        <v>64</v>
      </c>
      <c r="F13" s="22">
        <v>0</v>
      </c>
      <c r="G13" s="22">
        <v>2</v>
      </c>
      <c r="H13" s="22">
        <v>62</v>
      </c>
      <c r="I13" s="22">
        <v>0</v>
      </c>
      <c r="J13" s="22">
        <v>1</v>
      </c>
      <c r="K13" s="22">
        <v>61</v>
      </c>
      <c r="L13" s="22">
        <v>0</v>
      </c>
      <c r="M13" s="22">
        <v>1</v>
      </c>
      <c r="N13" s="22">
        <v>60</v>
      </c>
      <c r="O13" s="22">
        <v>1</v>
      </c>
      <c r="P13" s="22">
        <v>1</v>
      </c>
      <c r="Q13" s="22">
        <v>60</v>
      </c>
      <c r="R13" s="22">
        <v>0</v>
      </c>
      <c r="S13" s="22">
        <v>3</v>
      </c>
      <c r="T13" s="22">
        <v>57</v>
      </c>
    </row>
    <row r="14" spans="1:20" ht="15.75" thickBot="1" x14ac:dyDescent="0.35">
      <c r="A14" s="108" t="s">
        <v>99</v>
      </c>
      <c r="B14" s="22">
        <v>134</v>
      </c>
      <c r="C14" s="22">
        <v>81</v>
      </c>
      <c r="D14" s="22">
        <v>97</v>
      </c>
      <c r="E14" s="22">
        <v>118</v>
      </c>
      <c r="F14" s="22">
        <v>3</v>
      </c>
      <c r="G14" s="22">
        <v>3</v>
      </c>
      <c r="H14" s="22">
        <v>118</v>
      </c>
      <c r="I14" s="22">
        <v>0</v>
      </c>
      <c r="J14" s="22">
        <v>0</v>
      </c>
      <c r="K14" s="22">
        <v>118</v>
      </c>
      <c r="L14" s="22">
        <v>0</v>
      </c>
      <c r="M14" s="22">
        <v>1</v>
      </c>
      <c r="N14" s="22">
        <v>117</v>
      </c>
      <c r="O14" s="22">
        <v>1</v>
      </c>
      <c r="P14" s="22">
        <v>3</v>
      </c>
      <c r="Q14" s="22">
        <v>115</v>
      </c>
      <c r="R14" s="22">
        <v>0</v>
      </c>
      <c r="S14" s="22">
        <v>0</v>
      </c>
      <c r="T14" s="22">
        <v>115</v>
      </c>
    </row>
    <row r="15" spans="1:20" ht="15.75" thickBot="1" x14ac:dyDescent="0.35">
      <c r="A15" s="108" t="s">
        <v>87</v>
      </c>
      <c r="B15" s="22">
        <v>158</v>
      </c>
      <c r="C15" s="22">
        <v>82</v>
      </c>
      <c r="D15" s="22">
        <v>90</v>
      </c>
      <c r="E15" s="22">
        <v>150</v>
      </c>
      <c r="F15" s="22">
        <v>0</v>
      </c>
      <c r="G15" s="22">
        <v>3</v>
      </c>
      <c r="H15" s="22">
        <v>147</v>
      </c>
      <c r="I15" s="22">
        <v>2</v>
      </c>
      <c r="J15" s="22">
        <v>7</v>
      </c>
      <c r="K15" s="22">
        <v>142</v>
      </c>
      <c r="L15" s="22">
        <v>0</v>
      </c>
      <c r="M15" s="22">
        <v>2</v>
      </c>
      <c r="N15" s="22">
        <v>140</v>
      </c>
      <c r="O15" s="22">
        <v>1</v>
      </c>
      <c r="P15" s="22">
        <v>8</v>
      </c>
      <c r="Q15" s="22">
        <v>133</v>
      </c>
      <c r="R15" s="22">
        <v>0</v>
      </c>
      <c r="S15" s="22">
        <v>6</v>
      </c>
      <c r="T15" s="22">
        <v>127</v>
      </c>
    </row>
    <row r="16" spans="1:20" ht="15.75" thickBot="1" x14ac:dyDescent="0.35">
      <c r="A16" s="108" t="s">
        <v>195</v>
      </c>
      <c r="B16" s="22">
        <v>57</v>
      </c>
      <c r="C16" s="22">
        <v>59</v>
      </c>
      <c r="D16" s="22">
        <v>67</v>
      </c>
      <c r="E16" s="22">
        <v>49</v>
      </c>
      <c r="F16" s="22">
        <v>0</v>
      </c>
      <c r="G16" s="22">
        <v>3</v>
      </c>
      <c r="H16" s="22">
        <v>46</v>
      </c>
      <c r="I16" s="22">
        <v>0</v>
      </c>
      <c r="J16" s="22">
        <v>0</v>
      </c>
      <c r="K16" s="22">
        <v>46</v>
      </c>
      <c r="L16" s="22">
        <v>0</v>
      </c>
      <c r="M16" s="22">
        <v>0</v>
      </c>
      <c r="N16" s="22">
        <v>46</v>
      </c>
      <c r="O16" s="22">
        <v>1</v>
      </c>
      <c r="P16" s="22">
        <v>1</v>
      </c>
      <c r="Q16" s="22">
        <v>46</v>
      </c>
      <c r="R16" s="22">
        <v>0</v>
      </c>
      <c r="S16" s="22">
        <v>0</v>
      </c>
      <c r="T16" s="22">
        <v>46</v>
      </c>
    </row>
    <row r="17" spans="1:20" ht="15.75" thickBot="1" x14ac:dyDescent="0.35">
      <c r="A17" s="108" t="s">
        <v>172</v>
      </c>
      <c r="B17" s="22">
        <v>69</v>
      </c>
      <c r="C17" s="22">
        <v>50</v>
      </c>
      <c r="D17" s="22">
        <v>64</v>
      </c>
      <c r="E17" s="22">
        <v>55</v>
      </c>
      <c r="F17" s="22">
        <v>2</v>
      </c>
      <c r="G17" s="22">
        <v>0</v>
      </c>
      <c r="H17" s="22">
        <v>57</v>
      </c>
      <c r="I17" s="22">
        <v>2</v>
      </c>
      <c r="J17" s="22">
        <v>1</v>
      </c>
      <c r="K17" s="22">
        <v>58</v>
      </c>
      <c r="L17" s="22">
        <v>1</v>
      </c>
      <c r="M17" s="22">
        <v>0</v>
      </c>
      <c r="N17" s="22">
        <v>59</v>
      </c>
      <c r="O17" s="22">
        <v>0</v>
      </c>
      <c r="P17" s="22">
        <v>0</v>
      </c>
      <c r="Q17" s="22">
        <v>59</v>
      </c>
      <c r="R17" s="22">
        <v>0</v>
      </c>
      <c r="S17" s="22">
        <v>0</v>
      </c>
      <c r="T17" s="22">
        <v>59</v>
      </c>
    </row>
    <row r="18" spans="1:20" ht="15.75" thickBot="1" x14ac:dyDescent="0.35">
      <c r="A18" s="108" t="s">
        <v>36</v>
      </c>
      <c r="B18" s="22">
        <v>23</v>
      </c>
      <c r="C18" s="22">
        <v>10</v>
      </c>
      <c r="D18" s="22">
        <v>10</v>
      </c>
      <c r="E18" s="22">
        <v>23</v>
      </c>
      <c r="F18" s="22">
        <v>0</v>
      </c>
      <c r="G18" s="22">
        <v>0</v>
      </c>
      <c r="H18" s="22">
        <v>23</v>
      </c>
      <c r="I18" s="22">
        <v>0</v>
      </c>
      <c r="J18" s="22">
        <v>0</v>
      </c>
      <c r="K18" s="22">
        <v>23</v>
      </c>
      <c r="L18" s="22">
        <v>0</v>
      </c>
      <c r="M18" s="22">
        <v>0</v>
      </c>
      <c r="N18" s="22">
        <v>23</v>
      </c>
      <c r="O18" s="22">
        <v>1</v>
      </c>
      <c r="P18" s="22">
        <v>0</v>
      </c>
      <c r="Q18" s="22">
        <v>24</v>
      </c>
      <c r="R18" s="22">
        <v>3</v>
      </c>
      <c r="S18" s="22">
        <v>1</v>
      </c>
      <c r="T18" s="22">
        <v>26</v>
      </c>
    </row>
    <row r="19" spans="1:20" ht="15.75" thickBot="1" x14ac:dyDescent="0.35">
      <c r="A19" s="108" t="s">
        <v>37</v>
      </c>
      <c r="B19" s="22">
        <v>120</v>
      </c>
      <c r="C19" s="22">
        <v>109</v>
      </c>
      <c r="D19" s="22">
        <v>97</v>
      </c>
      <c r="E19" s="22">
        <v>132</v>
      </c>
      <c r="F19" s="22">
        <v>3</v>
      </c>
      <c r="G19" s="22">
        <v>4</v>
      </c>
      <c r="H19" s="22">
        <v>131</v>
      </c>
      <c r="I19" s="22">
        <v>6</v>
      </c>
      <c r="J19" s="22">
        <v>7</v>
      </c>
      <c r="K19" s="22">
        <v>130</v>
      </c>
      <c r="L19" s="22">
        <v>1</v>
      </c>
      <c r="M19" s="22">
        <v>2</v>
      </c>
      <c r="N19" s="22">
        <v>129</v>
      </c>
      <c r="O19" s="22">
        <v>2</v>
      </c>
      <c r="P19" s="22">
        <v>0</v>
      </c>
      <c r="Q19" s="22">
        <v>131</v>
      </c>
      <c r="R19" s="22">
        <v>6</v>
      </c>
      <c r="S19" s="22">
        <v>2</v>
      </c>
      <c r="T19" s="22">
        <v>135</v>
      </c>
    </row>
    <row r="20" spans="1:20" ht="15.75" thickBot="1" x14ac:dyDescent="0.35">
      <c r="A20" s="108" t="s">
        <v>120</v>
      </c>
      <c r="B20" s="22">
        <v>21</v>
      </c>
      <c r="C20" s="22">
        <v>5</v>
      </c>
      <c r="D20" s="22">
        <v>8</v>
      </c>
      <c r="E20" s="22">
        <v>18</v>
      </c>
      <c r="F20" s="22">
        <v>0</v>
      </c>
      <c r="G20" s="22">
        <v>0</v>
      </c>
      <c r="H20" s="22">
        <v>18</v>
      </c>
      <c r="I20" s="22">
        <v>0</v>
      </c>
      <c r="J20" s="22">
        <v>0</v>
      </c>
      <c r="K20" s="22">
        <v>18</v>
      </c>
      <c r="L20" s="22">
        <v>0</v>
      </c>
      <c r="M20" s="22">
        <v>0</v>
      </c>
      <c r="N20" s="22">
        <v>18</v>
      </c>
      <c r="O20" s="22">
        <v>0</v>
      </c>
      <c r="P20" s="22">
        <v>0</v>
      </c>
      <c r="Q20" s="22">
        <v>18</v>
      </c>
      <c r="R20" s="22">
        <v>0</v>
      </c>
      <c r="S20" s="22">
        <v>0</v>
      </c>
      <c r="T20" s="22">
        <v>18</v>
      </c>
    </row>
    <row r="21" spans="1:20" ht="15.75" thickBot="1" x14ac:dyDescent="0.35">
      <c r="A21" s="108" t="s">
        <v>121</v>
      </c>
      <c r="B21" s="22">
        <v>10</v>
      </c>
      <c r="C21" s="22">
        <v>3</v>
      </c>
      <c r="D21" s="22">
        <v>2</v>
      </c>
      <c r="E21" s="22">
        <v>11</v>
      </c>
      <c r="F21" s="22">
        <v>0</v>
      </c>
      <c r="G21" s="22">
        <v>0</v>
      </c>
      <c r="H21" s="22">
        <v>11</v>
      </c>
      <c r="I21" s="22">
        <v>0</v>
      </c>
      <c r="J21" s="22">
        <v>0</v>
      </c>
      <c r="K21" s="22">
        <v>11</v>
      </c>
      <c r="L21" s="22">
        <v>0</v>
      </c>
      <c r="M21" s="22">
        <v>0</v>
      </c>
      <c r="N21" s="22">
        <v>11</v>
      </c>
      <c r="O21" s="22">
        <v>0</v>
      </c>
      <c r="P21" s="22">
        <v>0</v>
      </c>
      <c r="Q21" s="22">
        <v>11</v>
      </c>
      <c r="R21" s="22">
        <v>0</v>
      </c>
      <c r="S21" s="22">
        <v>0</v>
      </c>
      <c r="T21" s="22">
        <v>11</v>
      </c>
    </row>
    <row r="22" spans="1:20" ht="15.75" thickBot="1" x14ac:dyDescent="0.35">
      <c r="A22" s="108" t="s">
        <v>27</v>
      </c>
      <c r="B22" s="22">
        <v>20</v>
      </c>
      <c r="C22" s="22">
        <v>19</v>
      </c>
      <c r="D22" s="22">
        <v>8</v>
      </c>
      <c r="E22" s="22">
        <v>31</v>
      </c>
      <c r="F22" s="22">
        <v>0</v>
      </c>
      <c r="G22" s="22">
        <v>0</v>
      </c>
      <c r="H22" s="22">
        <v>31</v>
      </c>
      <c r="I22" s="22">
        <v>0</v>
      </c>
      <c r="J22" s="22">
        <v>1</v>
      </c>
      <c r="K22" s="22">
        <v>30</v>
      </c>
      <c r="L22" s="22">
        <v>0</v>
      </c>
      <c r="M22" s="22">
        <v>0</v>
      </c>
      <c r="N22" s="22">
        <v>30</v>
      </c>
      <c r="O22" s="22">
        <v>0</v>
      </c>
      <c r="P22" s="22">
        <v>0</v>
      </c>
      <c r="Q22" s="22">
        <v>30</v>
      </c>
      <c r="R22" s="22">
        <v>0</v>
      </c>
      <c r="S22" s="22">
        <v>1</v>
      </c>
      <c r="T22" s="22">
        <v>29</v>
      </c>
    </row>
    <row r="23" spans="1:20" ht="15.75" thickBot="1" x14ac:dyDescent="0.35">
      <c r="A23" s="109" t="s">
        <v>196</v>
      </c>
      <c r="B23" s="20">
        <v>1792</v>
      </c>
      <c r="C23" s="20">
        <v>1236</v>
      </c>
      <c r="D23" s="20">
        <v>1216</v>
      </c>
      <c r="E23" s="20">
        <v>1812</v>
      </c>
      <c r="F23" s="21">
        <v>13</v>
      </c>
      <c r="G23" s="21">
        <v>52</v>
      </c>
      <c r="H23" s="20">
        <v>1773</v>
      </c>
      <c r="I23" s="21">
        <v>19</v>
      </c>
      <c r="J23" s="21">
        <v>68</v>
      </c>
      <c r="K23" s="20">
        <v>1724</v>
      </c>
      <c r="L23" s="21">
        <v>18</v>
      </c>
      <c r="M23" s="21">
        <v>34</v>
      </c>
      <c r="N23" s="20">
        <v>1708</v>
      </c>
      <c r="O23" s="21">
        <v>17</v>
      </c>
      <c r="P23" s="21">
        <v>58</v>
      </c>
      <c r="Q23" s="20">
        <v>1667</v>
      </c>
      <c r="R23" s="21">
        <v>15</v>
      </c>
      <c r="S23" s="21">
        <v>42</v>
      </c>
      <c r="T23" s="20">
        <v>1640</v>
      </c>
    </row>
    <row r="24" spans="1:20" ht="15.75" thickBot="1" x14ac:dyDescent="0.35">
      <c r="A24" s="108" t="s">
        <v>171</v>
      </c>
      <c r="B24" s="110" t="s">
        <v>173</v>
      </c>
      <c r="C24" s="110" t="s">
        <v>173</v>
      </c>
      <c r="D24" s="110" t="s">
        <v>173</v>
      </c>
      <c r="E24" s="110">
        <v>159</v>
      </c>
      <c r="F24" s="110">
        <v>1</v>
      </c>
      <c r="G24" s="110">
        <v>1</v>
      </c>
      <c r="H24" s="22">
        <v>159</v>
      </c>
      <c r="I24" s="22">
        <v>3</v>
      </c>
      <c r="J24" s="22">
        <v>4</v>
      </c>
      <c r="K24" s="22">
        <v>158</v>
      </c>
      <c r="L24" s="22">
        <v>2</v>
      </c>
      <c r="M24" s="22">
        <v>5</v>
      </c>
      <c r="N24" s="22">
        <v>155</v>
      </c>
      <c r="O24" s="22">
        <v>2</v>
      </c>
      <c r="P24" s="22">
        <v>3</v>
      </c>
      <c r="Q24" s="22">
        <v>154</v>
      </c>
      <c r="R24" s="22">
        <v>0</v>
      </c>
      <c r="S24" s="22">
        <v>0</v>
      </c>
      <c r="T24" s="22">
        <v>154</v>
      </c>
    </row>
    <row r="25" spans="1:20" s="111" customFormat="1" ht="15.75" thickBot="1" x14ac:dyDescent="0.35">
      <c r="A25" s="109" t="s">
        <v>174</v>
      </c>
      <c r="B25" s="194" t="s">
        <v>173</v>
      </c>
      <c r="C25" s="194" t="s">
        <v>173</v>
      </c>
      <c r="D25" s="194" t="s">
        <v>173</v>
      </c>
      <c r="E25" s="20">
        <v>1971</v>
      </c>
      <c r="F25" s="194">
        <v>14</v>
      </c>
      <c r="G25" s="194">
        <v>53</v>
      </c>
      <c r="H25" s="20">
        <v>1932</v>
      </c>
      <c r="I25" s="21">
        <v>22</v>
      </c>
      <c r="J25" s="21">
        <v>72</v>
      </c>
      <c r="K25" s="20">
        <v>1882</v>
      </c>
      <c r="L25" s="21">
        <v>20</v>
      </c>
      <c r="M25" s="21">
        <v>39</v>
      </c>
      <c r="N25" s="20">
        <v>1863</v>
      </c>
      <c r="O25" s="21">
        <v>19</v>
      </c>
      <c r="P25" s="21">
        <v>61</v>
      </c>
      <c r="Q25" s="20">
        <v>1821</v>
      </c>
      <c r="R25" s="21">
        <v>15</v>
      </c>
      <c r="S25" s="21">
        <v>42</v>
      </c>
      <c r="T25" s="20">
        <v>1794</v>
      </c>
    </row>
  </sheetData>
  <sheetProtection algorithmName="SHA-512" hashValue="0rL5EUSzZweUje9ITmDpMCtivMYg+ocKMKZh5BSst0K1O7Ym4ZQlUk+qzvsptkv5JSGPmkqzaiRAPwzN1HjoKw==" saltValue="X0nCR1EZoSIgmd+JIczPxg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>
    <tabColor rgb="FFFFC000"/>
    <pageSetUpPr fitToPage="1"/>
  </sheetPr>
  <dimension ref="A1:AB18"/>
  <sheetViews>
    <sheetView zoomScale="120" zoomScaleNormal="120" workbookViewId="0">
      <selection sqref="A1:T1"/>
    </sheetView>
  </sheetViews>
  <sheetFormatPr baseColWidth="10" defaultColWidth="11.5703125" defaultRowHeight="12.75" x14ac:dyDescent="0.2"/>
  <cols>
    <col min="1" max="1" width="17" style="26" customWidth="1"/>
    <col min="2" max="18" width="5.5703125" style="26" customWidth="1"/>
    <col min="19" max="19" width="5.5703125" style="30" customWidth="1"/>
    <col min="20" max="20" width="5.5703125" style="26" customWidth="1"/>
    <col min="21" max="16384" width="11.5703125" style="26"/>
  </cols>
  <sheetData>
    <row r="1" spans="1:28" ht="19.899999999999999" customHeight="1" x14ac:dyDescent="0.2">
      <c r="A1" s="203" t="s">
        <v>199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</row>
    <row r="2" spans="1:28" ht="13.5" thickBot="1" x14ac:dyDescent="0.25">
      <c r="T2" s="60" t="s">
        <v>0</v>
      </c>
    </row>
    <row r="3" spans="1:28" ht="114.75" customHeight="1" thickBot="1" x14ac:dyDescent="0.25">
      <c r="A3" s="113" t="s">
        <v>205</v>
      </c>
      <c r="B3" s="104" t="s">
        <v>1</v>
      </c>
      <c r="C3" s="104" t="s">
        <v>180</v>
      </c>
      <c r="D3" s="104" t="s">
        <v>181</v>
      </c>
      <c r="E3" s="104" t="s">
        <v>182</v>
      </c>
      <c r="F3" s="104" t="s">
        <v>183</v>
      </c>
      <c r="G3" s="104" t="s">
        <v>184</v>
      </c>
      <c r="H3" s="104" t="s">
        <v>185</v>
      </c>
      <c r="I3" s="104" t="s">
        <v>186</v>
      </c>
      <c r="J3" s="104" t="s">
        <v>187</v>
      </c>
      <c r="K3" s="104" t="s">
        <v>188</v>
      </c>
      <c r="L3" s="104" t="s">
        <v>189</v>
      </c>
      <c r="M3" s="104" t="s">
        <v>190</v>
      </c>
      <c r="N3" s="104" t="s">
        <v>191</v>
      </c>
      <c r="O3" s="104" t="s">
        <v>192</v>
      </c>
      <c r="P3" s="104" t="s">
        <v>193</v>
      </c>
      <c r="Q3" s="104" t="s">
        <v>194</v>
      </c>
      <c r="R3" s="104" t="s">
        <v>282</v>
      </c>
      <c r="S3" s="104" t="s">
        <v>283</v>
      </c>
      <c r="T3" s="104" t="s">
        <v>284</v>
      </c>
    </row>
    <row r="4" spans="1:28" ht="20.100000000000001" customHeight="1" thickBot="1" x14ac:dyDescent="0.25">
      <c r="A4" s="108" t="s">
        <v>200</v>
      </c>
      <c r="B4" s="22">
        <v>18</v>
      </c>
      <c r="C4" s="22">
        <v>0</v>
      </c>
      <c r="D4" s="22">
        <v>0</v>
      </c>
      <c r="E4" s="22">
        <v>18</v>
      </c>
      <c r="F4" s="22">
        <v>0</v>
      </c>
      <c r="G4" s="22">
        <v>0</v>
      </c>
      <c r="H4" s="22">
        <v>18</v>
      </c>
      <c r="I4" s="22">
        <v>0</v>
      </c>
      <c r="J4" s="22">
        <v>0</v>
      </c>
      <c r="K4" s="22">
        <v>18</v>
      </c>
      <c r="L4" s="22">
        <v>0</v>
      </c>
      <c r="M4" s="22">
        <v>0</v>
      </c>
      <c r="N4" s="22">
        <v>18</v>
      </c>
      <c r="O4" s="22">
        <v>0</v>
      </c>
      <c r="P4" s="22">
        <v>0</v>
      </c>
      <c r="Q4" s="22">
        <v>18</v>
      </c>
      <c r="R4" s="22">
        <v>0</v>
      </c>
      <c r="S4" s="22">
        <v>0</v>
      </c>
      <c r="T4" s="22">
        <v>18</v>
      </c>
    </row>
    <row r="5" spans="1:28" ht="20.100000000000001" customHeight="1" thickBot="1" x14ac:dyDescent="0.25">
      <c r="A5" s="108" t="s">
        <v>202</v>
      </c>
      <c r="B5" s="22">
        <v>104</v>
      </c>
      <c r="C5" s="22">
        <v>43</v>
      </c>
      <c r="D5" s="22">
        <v>68</v>
      </c>
      <c r="E5" s="22">
        <v>79</v>
      </c>
      <c r="F5" s="22">
        <v>0</v>
      </c>
      <c r="G5" s="22">
        <v>0</v>
      </c>
      <c r="H5" s="22">
        <v>79</v>
      </c>
      <c r="I5" s="22">
        <v>2</v>
      </c>
      <c r="J5" s="22">
        <v>1</v>
      </c>
      <c r="K5" s="22">
        <v>80</v>
      </c>
      <c r="L5" s="22">
        <v>1</v>
      </c>
      <c r="M5" s="22">
        <v>2</v>
      </c>
      <c r="N5" s="22">
        <v>79</v>
      </c>
      <c r="O5" s="22">
        <v>2</v>
      </c>
      <c r="P5" s="22">
        <v>0</v>
      </c>
      <c r="Q5" s="22">
        <v>81</v>
      </c>
      <c r="R5" s="22">
        <v>1</v>
      </c>
      <c r="S5" s="22">
        <v>0</v>
      </c>
      <c r="T5" s="22">
        <v>82</v>
      </c>
    </row>
    <row r="6" spans="1:28" ht="20.100000000000001" customHeight="1" thickBot="1" x14ac:dyDescent="0.25">
      <c r="A6" s="108" t="s">
        <v>201</v>
      </c>
      <c r="B6" s="22">
        <v>22</v>
      </c>
      <c r="C6" s="22">
        <v>3</v>
      </c>
      <c r="D6" s="22">
        <v>12</v>
      </c>
      <c r="E6" s="22">
        <v>13</v>
      </c>
      <c r="F6" s="22">
        <v>0</v>
      </c>
      <c r="G6" s="22">
        <v>0</v>
      </c>
      <c r="H6" s="22">
        <v>13</v>
      </c>
      <c r="I6" s="22">
        <v>0</v>
      </c>
      <c r="J6" s="22">
        <v>0</v>
      </c>
      <c r="K6" s="22">
        <v>13</v>
      </c>
      <c r="L6" s="22">
        <v>0</v>
      </c>
      <c r="M6" s="22">
        <v>0</v>
      </c>
      <c r="N6" s="22">
        <v>13</v>
      </c>
      <c r="O6" s="22">
        <v>0</v>
      </c>
      <c r="P6" s="22">
        <v>1</v>
      </c>
      <c r="Q6" s="22">
        <v>12</v>
      </c>
      <c r="R6" s="22">
        <v>0</v>
      </c>
      <c r="S6" s="22">
        <v>0</v>
      </c>
      <c r="T6" s="22">
        <v>12</v>
      </c>
    </row>
    <row r="7" spans="1:28" ht="20.100000000000001" customHeight="1" thickBot="1" x14ac:dyDescent="0.25">
      <c r="A7" s="108" t="s">
        <v>4</v>
      </c>
      <c r="B7" s="22">
        <v>26</v>
      </c>
      <c r="C7" s="22">
        <v>37</v>
      </c>
      <c r="D7" s="22">
        <v>14</v>
      </c>
      <c r="E7" s="22">
        <v>49</v>
      </c>
      <c r="F7" s="22">
        <v>2</v>
      </c>
      <c r="G7" s="22">
        <v>0</v>
      </c>
      <c r="H7" s="22">
        <v>51</v>
      </c>
      <c r="I7" s="22">
        <v>1</v>
      </c>
      <c r="J7" s="22">
        <v>0</v>
      </c>
      <c r="K7" s="22">
        <v>52</v>
      </c>
      <c r="L7" s="22">
        <v>2</v>
      </c>
      <c r="M7" s="22">
        <v>0</v>
      </c>
      <c r="N7" s="22">
        <v>54</v>
      </c>
      <c r="O7" s="22">
        <v>2</v>
      </c>
      <c r="P7" s="22">
        <v>2</v>
      </c>
      <c r="Q7" s="22">
        <v>54</v>
      </c>
      <c r="R7" s="22">
        <v>0</v>
      </c>
      <c r="S7" s="22">
        <v>0</v>
      </c>
      <c r="T7" s="22">
        <v>54</v>
      </c>
    </row>
    <row r="8" spans="1:28" ht="20.100000000000001" customHeight="1" thickBot="1" x14ac:dyDescent="0.25">
      <c r="A8" s="108" t="s">
        <v>197</v>
      </c>
      <c r="B8" s="22">
        <v>4</v>
      </c>
      <c r="C8" s="22">
        <v>52</v>
      </c>
      <c r="D8" s="22">
        <v>9</v>
      </c>
      <c r="E8" s="22">
        <v>47</v>
      </c>
      <c r="F8" s="22">
        <v>1</v>
      </c>
      <c r="G8" s="22">
        <v>0</v>
      </c>
      <c r="H8" s="22">
        <v>48</v>
      </c>
      <c r="I8" s="22">
        <v>2</v>
      </c>
      <c r="J8" s="22">
        <v>0</v>
      </c>
      <c r="K8" s="22">
        <v>50</v>
      </c>
      <c r="L8" s="22">
        <v>0</v>
      </c>
      <c r="M8" s="22">
        <v>0</v>
      </c>
      <c r="N8" s="22">
        <v>50</v>
      </c>
      <c r="O8" s="22">
        <v>1</v>
      </c>
      <c r="P8" s="22">
        <v>0</v>
      </c>
      <c r="Q8" s="22">
        <v>51</v>
      </c>
      <c r="R8" s="22">
        <v>2</v>
      </c>
      <c r="S8" s="22">
        <v>5</v>
      </c>
      <c r="T8" s="22">
        <v>48</v>
      </c>
    </row>
    <row r="9" spans="1:28" ht="20.100000000000001" customHeight="1" thickBot="1" x14ac:dyDescent="0.25">
      <c r="A9" s="108" t="s">
        <v>6</v>
      </c>
      <c r="B9" s="22">
        <v>162</v>
      </c>
      <c r="C9" s="22">
        <v>96</v>
      </c>
      <c r="D9" s="22">
        <v>121</v>
      </c>
      <c r="E9" s="22">
        <v>137</v>
      </c>
      <c r="F9" s="22">
        <v>5</v>
      </c>
      <c r="G9" s="22">
        <v>4</v>
      </c>
      <c r="H9" s="22">
        <v>138</v>
      </c>
      <c r="I9" s="22">
        <v>2</v>
      </c>
      <c r="J9" s="22">
        <v>2</v>
      </c>
      <c r="K9" s="22">
        <v>138</v>
      </c>
      <c r="L9" s="22">
        <v>4</v>
      </c>
      <c r="M9" s="22">
        <v>0</v>
      </c>
      <c r="N9" s="22">
        <v>142</v>
      </c>
      <c r="O9" s="22">
        <v>0</v>
      </c>
      <c r="P9" s="22">
        <v>1</v>
      </c>
      <c r="Q9" s="22">
        <v>141</v>
      </c>
      <c r="R9" s="22">
        <v>5</v>
      </c>
      <c r="S9" s="22">
        <v>0</v>
      </c>
      <c r="T9" s="22">
        <v>146</v>
      </c>
      <c r="AB9" s="84"/>
    </row>
    <row r="10" spans="1:28" ht="20.100000000000001" customHeight="1" thickBot="1" x14ac:dyDescent="0.25">
      <c r="A10" s="108" t="s">
        <v>2</v>
      </c>
      <c r="B10" s="22">
        <v>0</v>
      </c>
      <c r="C10" s="22">
        <v>16</v>
      </c>
      <c r="D10" s="22">
        <v>1</v>
      </c>
      <c r="E10" s="22">
        <v>15</v>
      </c>
      <c r="F10" s="22">
        <v>1</v>
      </c>
      <c r="G10" s="22">
        <v>0</v>
      </c>
      <c r="H10" s="22">
        <v>16</v>
      </c>
      <c r="I10" s="22">
        <v>0</v>
      </c>
      <c r="J10" s="22">
        <v>0</v>
      </c>
      <c r="K10" s="22">
        <v>16</v>
      </c>
      <c r="L10" s="22">
        <v>1</v>
      </c>
      <c r="M10" s="22">
        <v>0</v>
      </c>
      <c r="N10" s="22">
        <v>17</v>
      </c>
      <c r="O10" s="22">
        <v>0</v>
      </c>
      <c r="P10" s="22">
        <v>1</v>
      </c>
      <c r="Q10" s="22">
        <v>16</v>
      </c>
      <c r="R10" s="22">
        <v>0</v>
      </c>
      <c r="S10" s="22">
        <v>0</v>
      </c>
      <c r="T10" s="22">
        <v>16</v>
      </c>
    </row>
    <row r="11" spans="1:28" ht="20.100000000000001" customHeight="1" thickBot="1" x14ac:dyDescent="0.25">
      <c r="A11" s="108" t="s">
        <v>7</v>
      </c>
      <c r="B11" s="22">
        <v>468</v>
      </c>
      <c r="C11" s="22">
        <v>285</v>
      </c>
      <c r="D11" s="22">
        <v>315</v>
      </c>
      <c r="E11" s="22">
        <v>438</v>
      </c>
      <c r="F11" s="22">
        <v>1</v>
      </c>
      <c r="G11" s="22">
        <v>23</v>
      </c>
      <c r="H11" s="22">
        <v>416</v>
      </c>
      <c r="I11" s="22">
        <v>1</v>
      </c>
      <c r="J11" s="22">
        <v>29</v>
      </c>
      <c r="K11" s="22">
        <v>388</v>
      </c>
      <c r="L11" s="22">
        <v>1</v>
      </c>
      <c r="M11" s="22">
        <v>19</v>
      </c>
      <c r="N11" s="22">
        <v>370</v>
      </c>
      <c r="O11" s="22">
        <v>4</v>
      </c>
      <c r="P11" s="22">
        <v>30</v>
      </c>
      <c r="Q11" s="22">
        <v>344</v>
      </c>
      <c r="R11" s="22">
        <v>1</v>
      </c>
      <c r="S11" s="22">
        <v>22</v>
      </c>
      <c r="T11" s="22">
        <v>323</v>
      </c>
    </row>
    <row r="12" spans="1:28" ht="20.100000000000001" customHeight="1" thickBot="1" x14ac:dyDescent="0.25">
      <c r="A12" s="108" t="s">
        <v>8</v>
      </c>
      <c r="B12" s="22">
        <v>417</v>
      </c>
      <c r="C12" s="22">
        <v>352</v>
      </c>
      <c r="D12" s="22">
        <v>231</v>
      </c>
      <c r="E12" s="22">
        <v>538</v>
      </c>
      <c r="F12" s="22">
        <v>2</v>
      </c>
      <c r="G12" s="22">
        <v>6</v>
      </c>
      <c r="H12" s="22">
        <v>534</v>
      </c>
      <c r="I12" s="22">
        <v>7</v>
      </c>
      <c r="J12" s="22">
        <v>16</v>
      </c>
      <c r="K12" s="22">
        <v>525</v>
      </c>
      <c r="L12" s="22">
        <v>2</v>
      </c>
      <c r="M12" s="22">
        <v>10</v>
      </c>
      <c r="N12" s="22">
        <v>517</v>
      </c>
      <c r="O12" s="22">
        <v>4</v>
      </c>
      <c r="P12" s="22">
        <v>6</v>
      </c>
      <c r="Q12" s="22">
        <v>515</v>
      </c>
      <c r="R12" s="22">
        <v>2</v>
      </c>
      <c r="S12" s="22">
        <v>6</v>
      </c>
      <c r="T12" s="22">
        <v>511</v>
      </c>
    </row>
    <row r="13" spans="1:28" ht="20.100000000000001" customHeight="1" thickBot="1" x14ac:dyDescent="0.25">
      <c r="A13" s="108" t="s">
        <v>198</v>
      </c>
      <c r="B13" s="22">
        <v>26</v>
      </c>
      <c r="C13" s="22">
        <v>9</v>
      </c>
      <c r="D13" s="22">
        <v>10</v>
      </c>
      <c r="E13" s="22">
        <v>25</v>
      </c>
      <c r="F13" s="22">
        <v>0</v>
      </c>
      <c r="G13" s="22">
        <v>0</v>
      </c>
      <c r="H13" s="22">
        <v>25</v>
      </c>
      <c r="I13" s="22">
        <v>0</v>
      </c>
      <c r="J13" s="22">
        <v>2</v>
      </c>
      <c r="K13" s="22">
        <v>23</v>
      </c>
      <c r="L13" s="22">
        <v>0</v>
      </c>
      <c r="M13" s="22">
        <v>0</v>
      </c>
      <c r="N13" s="22">
        <v>23</v>
      </c>
      <c r="O13" s="22">
        <v>0</v>
      </c>
      <c r="P13" s="22">
        <v>0</v>
      </c>
      <c r="Q13" s="22">
        <v>23</v>
      </c>
      <c r="R13" s="22">
        <v>0</v>
      </c>
      <c r="S13" s="22">
        <v>2</v>
      </c>
      <c r="T13" s="22">
        <v>21</v>
      </c>
    </row>
    <row r="14" spans="1:28" ht="20.100000000000001" customHeight="1" thickBot="1" x14ac:dyDescent="0.25">
      <c r="A14" s="108" t="s">
        <v>9</v>
      </c>
      <c r="B14" s="22">
        <v>498</v>
      </c>
      <c r="C14" s="22">
        <v>343</v>
      </c>
      <c r="D14" s="22">
        <v>435</v>
      </c>
      <c r="E14" s="22">
        <v>406</v>
      </c>
      <c r="F14" s="22">
        <v>1</v>
      </c>
      <c r="G14" s="22">
        <v>19</v>
      </c>
      <c r="H14" s="22">
        <v>388</v>
      </c>
      <c r="I14" s="22">
        <v>4</v>
      </c>
      <c r="J14" s="22">
        <v>18</v>
      </c>
      <c r="K14" s="22">
        <v>374</v>
      </c>
      <c r="L14" s="22">
        <v>7</v>
      </c>
      <c r="M14" s="22">
        <v>3</v>
      </c>
      <c r="N14" s="22">
        <v>378</v>
      </c>
      <c r="O14" s="22">
        <v>4</v>
      </c>
      <c r="P14" s="22">
        <v>17</v>
      </c>
      <c r="Q14" s="22">
        <v>365</v>
      </c>
      <c r="R14" s="22">
        <v>4</v>
      </c>
      <c r="S14" s="22">
        <v>7</v>
      </c>
      <c r="T14" s="22">
        <v>362</v>
      </c>
    </row>
    <row r="15" spans="1:28" ht="20.100000000000001" customHeight="1" thickBot="1" x14ac:dyDescent="0.25">
      <c r="A15" s="108" t="s">
        <v>10</v>
      </c>
      <c r="B15" s="22">
        <v>47</v>
      </c>
      <c r="C15" s="22">
        <v>0</v>
      </c>
      <c r="D15" s="22">
        <v>0</v>
      </c>
      <c r="E15" s="22">
        <v>47</v>
      </c>
      <c r="F15" s="22">
        <v>0</v>
      </c>
      <c r="G15" s="22">
        <v>0</v>
      </c>
      <c r="H15" s="22">
        <v>47</v>
      </c>
      <c r="I15" s="22">
        <v>0</v>
      </c>
      <c r="J15" s="22">
        <v>0</v>
      </c>
      <c r="K15" s="22">
        <v>47</v>
      </c>
      <c r="L15" s="22">
        <v>0</v>
      </c>
      <c r="M15" s="22">
        <v>0</v>
      </c>
      <c r="N15" s="22">
        <v>47</v>
      </c>
      <c r="O15" s="22">
        <v>0</v>
      </c>
      <c r="P15" s="22">
        <v>0</v>
      </c>
      <c r="Q15" s="22">
        <v>47</v>
      </c>
      <c r="R15" s="22">
        <v>0</v>
      </c>
      <c r="S15" s="22">
        <v>0</v>
      </c>
      <c r="T15" s="22">
        <v>47</v>
      </c>
    </row>
    <row r="16" spans="1:28" ht="20.100000000000001" customHeight="1" thickBot="1" x14ac:dyDescent="0.25">
      <c r="A16" s="109" t="s">
        <v>196</v>
      </c>
      <c r="B16" s="20">
        <v>1792</v>
      </c>
      <c r="C16" s="20">
        <v>1236</v>
      </c>
      <c r="D16" s="20">
        <v>1216</v>
      </c>
      <c r="E16" s="20">
        <v>1812</v>
      </c>
      <c r="F16" s="21">
        <v>13</v>
      </c>
      <c r="G16" s="21">
        <v>52</v>
      </c>
      <c r="H16" s="20">
        <v>1773</v>
      </c>
      <c r="I16" s="21">
        <v>19</v>
      </c>
      <c r="J16" s="21">
        <v>68</v>
      </c>
      <c r="K16" s="20">
        <v>1724</v>
      </c>
      <c r="L16" s="21">
        <v>18</v>
      </c>
      <c r="M16" s="21">
        <v>34</v>
      </c>
      <c r="N16" s="20">
        <v>1708</v>
      </c>
      <c r="O16" s="21">
        <v>17</v>
      </c>
      <c r="P16" s="21">
        <v>58</v>
      </c>
      <c r="Q16" s="20">
        <v>1667</v>
      </c>
      <c r="R16" s="21">
        <v>15</v>
      </c>
      <c r="S16" s="21">
        <v>42</v>
      </c>
      <c r="T16" s="20">
        <v>1640</v>
      </c>
    </row>
    <row r="17" spans="1:20" ht="20.100000000000001" customHeight="1" thickBot="1" x14ac:dyDescent="0.25">
      <c r="A17" s="108" t="s">
        <v>171</v>
      </c>
      <c r="B17" s="110" t="s">
        <v>173</v>
      </c>
      <c r="C17" s="110" t="s">
        <v>173</v>
      </c>
      <c r="D17" s="110" t="s">
        <v>173</v>
      </c>
      <c r="E17" s="110">
        <v>159</v>
      </c>
      <c r="F17" s="110">
        <v>1</v>
      </c>
      <c r="G17" s="110">
        <v>1</v>
      </c>
      <c r="H17" s="22">
        <v>159</v>
      </c>
      <c r="I17" s="22">
        <v>3</v>
      </c>
      <c r="J17" s="22">
        <v>4</v>
      </c>
      <c r="K17" s="22">
        <v>158</v>
      </c>
      <c r="L17" s="22">
        <v>2</v>
      </c>
      <c r="M17" s="22">
        <v>5</v>
      </c>
      <c r="N17" s="22">
        <v>155</v>
      </c>
      <c r="O17" s="22">
        <v>2</v>
      </c>
      <c r="P17" s="22">
        <v>3</v>
      </c>
      <c r="Q17" s="22">
        <v>154</v>
      </c>
      <c r="R17" s="22">
        <v>0</v>
      </c>
      <c r="S17" s="22">
        <v>0</v>
      </c>
      <c r="T17" s="22">
        <v>154</v>
      </c>
    </row>
    <row r="18" spans="1:20" s="30" customFormat="1" ht="20.100000000000001" customHeight="1" thickBot="1" x14ac:dyDescent="0.25">
      <c r="A18" s="109" t="s">
        <v>174</v>
      </c>
      <c r="B18" s="194" t="s">
        <v>173</v>
      </c>
      <c r="C18" s="194" t="s">
        <v>173</v>
      </c>
      <c r="D18" s="194" t="s">
        <v>173</v>
      </c>
      <c r="E18" s="20">
        <v>1971</v>
      </c>
      <c r="F18" s="194">
        <v>14</v>
      </c>
      <c r="G18" s="194">
        <v>53</v>
      </c>
      <c r="H18" s="20">
        <v>1932</v>
      </c>
      <c r="I18" s="21">
        <v>22</v>
      </c>
      <c r="J18" s="21">
        <v>72</v>
      </c>
      <c r="K18" s="20">
        <v>1882</v>
      </c>
      <c r="L18" s="21">
        <v>20</v>
      </c>
      <c r="M18" s="21">
        <v>39</v>
      </c>
      <c r="N18" s="20">
        <v>1863</v>
      </c>
      <c r="O18" s="21">
        <v>19</v>
      </c>
      <c r="P18" s="21">
        <v>61</v>
      </c>
      <c r="Q18" s="20">
        <v>1821</v>
      </c>
      <c r="R18" s="21">
        <v>15</v>
      </c>
      <c r="S18" s="21">
        <v>42</v>
      </c>
      <c r="T18" s="20">
        <v>1794</v>
      </c>
    </row>
  </sheetData>
  <sheetProtection algorithmName="SHA-512" hashValue="Kvk145xPTs9IOY/w2iattR2A/8c6AJd25jduWkNDZs1tuwZppCtR620Inrz7PnAv4mwdKng3SyWsbC6BiDxp/A==" saltValue="2Fz4PASi7wwR7pOODR+MAQ==" spinCount="100000" sheet="1" autoFilter="0"/>
  <mergeCells count="1">
    <mergeCell ref="A1:T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>
    <tabColor theme="6" tint="-0.249977111117893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162</v>
      </c>
      <c r="B1" s="201"/>
      <c r="C1" s="201"/>
      <c r="D1" s="201"/>
      <c r="E1" s="201"/>
      <c r="F1" s="201"/>
      <c r="G1" s="201"/>
      <c r="K1" s="82" t="s">
        <v>167</v>
      </c>
      <c r="L1" s="85">
        <v>18.314500941619585</v>
      </c>
      <c r="M1" s="85"/>
    </row>
    <row r="2" spans="1:13" ht="14.45" customHeight="1" x14ac:dyDescent="0.2">
      <c r="G2" s="25" t="s">
        <v>12</v>
      </c>
      <c r="K2" s="82" t="s">
        <v>168</v>
      </c>
      <c r="L2" s="85">
        <v>15.065913370998116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45</v>
      </c>
      <c r="L3" s="85">
        <v>11.67608286252354</v>
      </c>
      <c r="M3" s="85"/>
    </row>
    <row r="4" spans="1:13" x14ac:dyDescent="0.2">
      <c r="K4" s="82" t="s">
        <v>48</v>
      </c>
      <c r="L4" s="85">
        <v>8.8512241054613927</v>
      </c>
      <c r="M4" s="85"/>
    </row>
    <row r="5" spans="1:13" x14ac:dyDescent="0.2">
      <c r="K5" s="82" t="s">
        <v>169</v>
      </c>
      <c r="L5" s="85">
        <v>9.9340866290018823</v>
      </c>
      <c r="M5" s="85"/>
    </row>
    <row r="6" spans="1:13" x14ac:dyDescent="0.2">
      <c r="K6" s="82" t="s">
        <v>46</v>
      </c>
      <c r="L6" s="85">
        <v>6.8267419962335225</v>
      </c>
      <c r="M6" s="85"/>
    </row>
    <row r="7" spans="1:13" x14ac:dyDescent="0.2">
      <c r="K7" s="82" t="s">
        <v>47</v>
      </c>
      <c r="L7" s="85">
        <v>29.331450094161958</v>
      </c>
      <c r="M7" s="85"/>
    </row>
  </sheetData>
  <sheetProtection algorithmName="SHA-512" hashValue="5ulIqqu0fzJLVDT6QI+vhwGZxUO81NcY81dDhqhKfqviDW7ZGYpaEyTMQWcjKkqKLNFZiS5oQ3ynfFn5fm8DWw==" saltValue="LheH3qVmBQGOzMzvxqy6P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31">
    <tabColor rgb="FF008000"/>
  </sheetPr>
  <dimension ref="A1:M21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297</v>
      </c>
      <c r="B1" s="201"/>
      <c r="C1" s="201"/>
      <c r="D1" s="201"/>
      <c r="E1" s="201"/>
      <c r="F1" s="201"/>
      <c r="G1" s="201"/>
      <c r="K1" s="82" t="s">
        <v>229</v>
      </c>
      <c r="L1" s="85">
        <v>32.155477031802121</v>
      </c>
      <c r="M1" s="85"/>
    </row>
    <row r="2" spans="1:13" ht="14.45" customHeight="1" x14ac:dyDescent="0.2">
      <c r="G2" s="25" t="s">
        <v>12</v>
      </c>
      <c r="K2" s="82" t="s">
        <v>230</v>
      </c>
      <c r="L2" s="85">
        <v>7.4204946996466434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231</v>
      </c>
      <c r="L3" s="85">
        <v>7.0671378091872796</v>
      </c>
      <c r="M3" s="85"/>
    </row>
    <row r="4" spans="1:13" x14ac:dyDescent="0.2">
      <c r="K4" s="82" t="s">
        <v>232</v>
      </c>
      <c r="L4" s="85">
        <v>3.5335689045936398</v>
      </c>
      <c r="M4" s="85"/>
    </row>
    <row r="5" spans="1:13" x14ac:dyDescent="0.2">
      <c r="K5" s="82" t="s">
        <v>233</v>
      </c>
      <c r="L5" s="85">
        <v>34.275618374558306</v>
      </c>
      <c r="M5" s="85"/>
    </row>
    <row r="6" spans="1:13" x14ac:dyDescent="0.2">
      <c r="K6" s="82" t="s">
        <v>234</v>
      </c>
      <c r="L6" s="85">
        <v>15.547703180212014</v>
      </c>
      <c r="M6" s="85"/>
    </row>
    <row r="8" spans="1:13" x14ac:dyDescent="0.2">
      <c r="K8" s="82" t="s">
        <v>285</v>
      </c>
    </row>
    <row r="15" spans="1:13" x14ac:dyDescent="0.2">
      <c r="J15"/>
    </row>
    <row r="16" spans="1:13" x14ac:dyDescent="0.2">
      <c r="J16"/>
    </row>
    <row r="17" spans="10:10" x14ac:dyDescent="0.2">
      <c r="J17"/>
    </row>
    <row r="19" spans="10:10" x14ac:dyDescent="0.2">
      <c r="J19"/>
    </row>
    <row r="20" spans="10:10" x14ac:dyDescent="0.2">
      <c r="J20"/>
    </row>
    <row r="21" spans="10:10" x14ac:dyDescent="0.2">
      <c r="J21"/>
    </row>
  </sheetData>
  <sheetProtection algorithmName="SHA-512" hashValue="L/3mEu7KMRAbT6eTMLKLzXcnQx+bSaQTLIii2sv6Pr4Q9J13w6DJRt0Vpt5tbcWHh/olCmKBMM9/5hPN6VLo3g==" saltValue="UVJ1jJup9yivLgVYnhLfs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32">
    <tabColor rgb="FF008000"/>
  </sheetPr>
  <dimension ref="A1:M15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235</v>
      </c>
      <c r="B1" s="201"/>
      <c r="C1" s="201"/>
      <c r="D1" s="201"/>
      <c r="E1" s="201"/>
      <c r="F1" s="201"/>
      <c r="G1" s="201"/>
      <c r="K1" s="82" t="s">
        <v>236</v>
      </c>
      <c r="L1" s="85">
        <v>6.6838046272493568</v>
      </c>
      <c r="M1" s="85"/>
    </row>
    <row r="2" spans="1:13" ht="14.45" customHeight="1" x14ac:dyDescent="0.2">
      <c r="G2" s="25" t="s">
        <v>12</v>
      </c>
      <c r="K2" s="82" t="s">
        <v>237</v>
      </c>
      <c r="L2" s="85">
        <v>19.023136246786631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238</v>
      </c>
      <c r="L3" s="85">
        <v>60.668380462724933</v>
      </c>
      <c r="M3" s="85"/>
    </row>
    <row r="4" spans="1:13" x14ac:dyDescent="0.2">
      <c r="K4" s="82" t="s">
        <v>239</v>
      </c>
      <c r="L4" s="85">
        <v>4.3701799485861184</v>
      </c>
      <c r="M4" s="85"/>
    </row>
    <row r="5" spans="1:13" x14ac:dyDescent="0.2">
      <c r="K5" s="82" t="s">
        <v>240</v>
      </c>
      <c r="L5" s="85">
        <v>9.2544987146529554</v>
      </c>
      <c r="M5" s="85"/>
    </row>
    <row r="8" spans="1:13" x14ac:dyDescent="0.2">
      <c r="K8" s="82" t="s">
        <v>286</v>
      </c>
    </row>
    <row r="14" spans="1:13" x14ac:dyDescent="0.2">
      <c r="K14"/>
    </row>
    <row r="15" spans="1:13" x14ac:dyDescent="0.2">
      <c r="K15"/>
    </row>
  </sheetData>
  <sheetProtection algorithmName="SHA-512" hashValue="pWSoZxpfdyCN98fV7evayIO5mTCFjriYJF2UIKc1eCckDSV0kSUH2BRxzXH5h1XfR32/pZuib2ysVhC8hmluOw==" saltValue="uL053Tit9n/9MIfVAHiZb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33">
    <tabColor rgb="FF008000"/>
  </sheetPr>
  <dimension ref="A1:M1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298</v>
      </c>
      <c r="B1" s="201"/>
      <c r="C1" s="201"/>
      <c r="D1" s="201"/>
      <c r="E1" s="201"/>
      <c r="F1" s="201"/>
      <c r="G1" s="201"/>
      <c r="K1" s="82" t="s">
        <v>241</v>
      </c>
      <c r="L1" s="85">
        <v>19.424460431654676</v>
      </c>
      <c r="M1" s="85"/>
    </row>
    <row r="2" spans="1:13" ht="14.45" customHeight="1" x14ac:dyDescent="0.2">
      <c r="G2" s="25" t="s">
        <v>12</v>
      </c>
      <c r="K2" s="82" t="s">
        <v>242</v>
      </c>
      <c r="L2" s="85">
        <v>33.812949640287769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243</v>
      </c>
      <c r="L3" s="85">
        <v>28.057553956834528</v>
      </c>
      <c r="M3" s="85"/>
    </row>
    <row r="4" spans="1:13" x14ac:dyDescent="0.2">
      <c r="K4" s="82" t="s">
        <v>244</v>
      </c>
      <c r="L4" s="85">
        <v>18.705035971223023</v>
      </c>
      <c r="M4" s="85"/>
    </row>
    <row r="8" spans="1:13" x14ac:dyDescent="0.2">
      <c r="K8" s="82" t="s">
        <v>287</v>
      </c>
    </row>
    <row r="12" spans="1:13" x14ac:dyDescent="0.2">
      <c r="K12"/>
    </row>
    <row r="13" spans="1:13" x14ac:dyDescent="0.2">
      <c r="K13"/>
    </row>
    <row r="14" spans="1:13" x14ac:dyDescent="0.2">
      <c r="K14"/>
    </row>
    <row r="15" spans="1:13" x14ac:dyDescent="0.2">
      <c r="K15"/>
    </row>
    <row r="16" spans="1:13" x14ac:dyDescent="0.2">
      <c r="K16" s="161"/>
    </row>
    <row r="17" spans="11:11" x14ac:dyDescent="0.2">
      <c r="K17" s="162"/>
    </row>
  </sheetData>
  <sheetProtection algorithmName="SHA-512" hashValue="YpS+N2jzPkqL7NUu9EL7wMSiIrlr7zuxUAF8MwrcIQ8u8APZRDTCpjySR6Hl7nH6fMDtBx8R57BskqWZzx1dtQ==" saltValue="k2Y/hKcC8L3JZTKPnvH/fQ==" spinCount="100000" sheet="1" autoFilter="0"/>
  <mergeCells count="1">
    <mergeCell ref="A1:G1"/>
  </mergeCells>
  <pageMargins left="0.7" right="0.7" top="0.75" bottom="0.75" header="0.3" footer="0.3"/>
  <pageSetup paperSize="9" orientation="portrait" verticalDpi="12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34">
    <tabColor rgb="FF008000"/>
  </sheetPr>
  <dimension ref="A1:M13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245</v>
      </c>
      <c r="B1" s="201"/>
      <c r="C1" s="201"/>
      <c r="D1" s="201"/>
      <c r="E1" s="201"/>
      <c r="F1" s="201"/>
      <c r="G1" s="201"/>
      <c r="K1" s="82" t="s">
        <v>246</v>
      </c>
      <c r="L1" s="85">
        <v>3.125</v>
      </c>
      <c r="M1" s="85"/>
    </row>
    <row r="2" spans="1:13" ht="14.45" customHeight="1" x14ac:dyDescent="0.2">
      <c r="G2" s="25" t="s">
        <v>12</v>
      </c>
      <c r="K2" s="82" t="s">
        <v>247</v>
      </c>
      <c r="L2" s="85">
        <v>42.410714285714285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248</v>
      </c>
      <c r="L3" s="85">
        <v>30.357142857142854</v>
      </c>
      <c r="M3" s="85"/>
    </row>
    <row r="4" spans="1:13" x14ac:dyDescent="0.2">
      <c r="K4" s="82" t="s">
        <v>249</v>
      </c>
      <c r="L4" s="85">
        <v>24.107142857142858</v>
      </c>
      <c r="M4" s="85"/>
    </row>
    <row r="7" spans="1:13" x14ac:dyDescent="0.2">
      <c r="K7" s="82" t="s">
        <v>288</v>
      </c>
    </row>
    <row r="10" spans="1:13" x14ac:dyDescent="0.2">
      <c r="K10"/>
    </row>
    <row r="11" spans="1:13" x14ac:dyDescent="0.2">
      <c r="K11"/>
    </row>
    <row r="12" spans="1:13" x14ac:dyDescent="0.2">
      <c r="K12"/>
    </row>
    <row r="13" spans="1:13" x14ac:dyDescent="0.2">
      <c r="K13"/>
    </row>
  </sheetData>
  <sheetProtection algorithmName="SHA-512" hashValue="4qKNJgmS+iP+4jjRVsV69UG8DcpAxiShw9kLrdQ7tF31yzYRLzO1atWD6gjkR6WJJf2ISDNt7DAsO9nRqVghxA==" saltValue="SQNtjFyW8F5Z5cF6mVoRj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35">
    <tabColor rgb="FF008000"/>
  </sheetPr>
  <dimension ref="A1:M8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9.7109375" style="82" customWidth="1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6384" width="11.5703125" style="82"/>
  </cols>
  <sheetData>
    <row r="1" spans="1:13" ht="40.9" customHeight="1" x14ac:dyDescent="0.2">
      <c r="A1" s="201" t="s">
        <v>299</v>
      </c>
      <c r="B1" s="201"/>
      <c r="C1" s="201"/>
      <c r="D1" s="201"/>
      <c r="E1" s="201"/>
      <c r="F1" s="201"/>
      <c r="G1" s="201"/>
      <c r="K1" s="82" t="s">
        <v>250</v>
      </c>
      <c r="L1" s="85">
        <v>16.315789473684212</v>
      </c>
      <c r="M1" s="85"/>
    </row>
    <row r="2" spans="1:13" ht="14.45" customHeight="1" x14ac:dyDescent="0.2">
      <c r="G2" s="25" t="s">
        <v>12</v>
      </c>
      <c r="K2" s="82" t="s">
        <v>251</v>
      </c>
      <c r="L2" s="85">
        <v>49.473684210526315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252</v>
      </c>
      <c r="L3" s="85">
        <v>1.0526315789473684</v>
      </c>
      <c r="M3" s="85"/>
    </row>
    <row r="4" spans="1:13" x14ac:dyDescent="0.2">
      <c r="K4" s="82" t="s">
        <v>253</v>
      </c>
      <c r="L4" s="85">
        <v>16.315789473684212</v>
      </c>
      <c r="M4" s="85"/>
    </row>
    <row r="5" spans="1:13" x14ac:dyDescent="0.2">
      <c r="K5" s="82" t="s">
        <v>254</v>
      </c>
      <c r="L5" s="85">
        <v>16.842105263157894</v>
      </c>
      <c r="M5" s="85"/>
    </row>
    <row r="8" spans="1:13" x14ac:dyDescent="0.2">
      <c r="K8" s="82" t="s">
        <v>289</v>
      </c>
    </row>
  </sheetData>
  <sheetProtection algorithmName="SHA-512" hashValue="nwETd3VPLhoin0g3rydFhzeur7a2I8I5cIR2/lTt2R7GdhywJFs6IHaiqdhntmAwS1fn4zxfV7qnMH2pfiO4uQ==" saltValue="IE1nuX8QlskECuMCRaERf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36">
    <tabColor rgb="FF008000"/>
  </sheetPr>
  <dimension ref="A1:M7"/>
  <sheetViews>
    <sheetView zoomScaleNormal="100" workbookViewId="0">
      <selection sqref="A1:G1"/>
    </sheetView>
  </sheetViews>
  <sheetFormatPr baseColWidth="10" defaultColWidth="11.5703125" defaultRowHeight="14.25" x14ac:dyDescent="0.2"/>
  <cols>
    <col min="1" max="6" width="11.5703125" style="82"/>
    <col min="7" max="7" width="39.5703125" style="82" customWidth="1"/>
    <col min="8" max="8" width="11.5703125" style="82"/>
    <col min="9" max="10" width="11.5703125" style="82" hidden="1" customWidth="1"/>
    <col min="11" max="11" width="53" style="82" hidden="1" customWidth="1"/>
    <col min="12" max="12" width="13.5703125" style="82" hidden="1" customWidth="1"/>
    <col min="13" max="13" width="11.5703125" style="82" hidden="1" customWidth="1"/>
    <col min="14" max="14" width="11.5703125" style="82" customWidth="1"/>
    <col min="15" max="16384" width="11.5703125" style="82"/>
  </cols>
  <sheetData>
    <row r="1" spans="1:13" ht="40.9" customHeight="1" x14ac:dyDescent="0.2">
      <c r="A1" s="201" t="s">
        <v>255</v>
      </c>
      <c r="B1" s="201"/>
      <c r="C1" s="201"/>
      <c r="D1" s="201"/>
      <c r="E1" s="201"/>
      <c r="F1" s="201"/>
      <c r="G1" s="201"/>
      <c r="K1" s="82" t="s">
        <v>256</v>
      </c>
      <c r="L1" s="85">
        <v>2.1276595744680851E-2</v>
      </c>
      <c r="M1" s="85"/>
    </row>
    <row r="2" spans="1:13" ht="14.45" customHeight="1" x14ac:dyDescent="0.2">
      <c r="G2" s="25" t="s">
        <v>12</v>
      </c>
      <c r="K2" s="82" t="s">
        <v>257</v>
      </c>
      <c r="L2" s="85">
        <v>0.93617021276595747</v>
      </c>
      <c r="M2" s="85"/>
    </row>
    <row r="3" spans="1:13" x14ac:dyDescent="0.2">
      <c r="A3" s="83"/>
      <c r="B3" s="83"/>
      <c r="C3" s="83"/>
      <c r="D3" s="83"/>
      <c r="E3" s="83"/>
      <c r="F3" s="83"/>
      <c r="G3" s="83"/>
      <c r="K3" s="82" t="s">
        <v>258</v>
      </c>
      <c r="L3" s="85">
        <v>7.0921985815602835E-3</v>
      </c>
      <c r="M3" s="85"/>
    </row>
    <row r="4" spans="1:13" x14ac:dyDescent="0.2">
      <c r="K4" s="82" t="s">
        <v>259</v>
      </c>
      <c r="L4" s="85">
        <v>3.5460992907801421E-2</v>
      </c>
      <c r="M4" s="85"/>
    </row>
    <row r="7" spans="1:13" x14ac:dyDescent="0.2">
      <c r="K7" s="82" t="s">
        <v>290</v>
      </c>
    </row>
  </sheetData>
  <sheetProtection algorithmName="SHA-512" hashValue="34JQpbEdV/4ibsMfe3rxSqSFZFE482z1KlJ8wWbUkvuy9LasZ+vxwwWHtnR7ZOR8U2AtmY3BuHbXH2eXkVOeug==" saltValue="F7xFn9dbLb2G+kqCWetYE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1">
    <tabColor rgb="FFFFC000"/>
    <pageSetUpPr fitToPage="1"/>
  </sheetPr>
  <dimension ref="A1:H18"/>
  <sheetViews>
    <sheetView zoomScale="120" zoomScaleNormal="120" workbookViewId="0">
      <selection sqref="A1:H1"/>
    </sheetView>
  </sheetViews>
  <sheetFormatPr baseColWidth="10" defaultColWidth="11.5703125" defaultRowHeight="12.75" x14ac:dyDescent="0.2"/>
  <cols>
    <col min="1" max="1" width="35.42578125" style="26" customWidth="1"/>
    <col min="2" max="7" width="8.7109375" style="26" customWidth="1"/>
    <col min="8" max="8" width="12.85546875" style="26" customWidth="1"/>
    <col min="9" max="16384" width="11.5703125" style="26"/>
  </cols>
  <sheetData>
    <row r="1" spans="1:8" ht="18" customHeight="1" x14ac:dyDescent="0.2">
      <c r="A1" s="195" t="s">
        <v>122</v>
      </c>
      <c r="B1" s="200"/>
      <c r="C1" s="200"/>
      <c r="D1" s="200"/>
      <c r="E1" s="200"/>
      <c r="F1" s="200"/>
      <c r="G1" s="200"/>
      <c r="H1" s="200"/>
    </row>
    <row r="2" spans="1:8" ht="19.899999999999999" customHeight="1" x14ac:dyDescent="0.2">
      <c r="B2" s="40"/>
      <c r="C2" s="40"/>
      <c r="D2" s="40"/>
      <c r="E2" s="40"/>
      <c r="F2" s="40"/>
      <c r="G2" s="40"/>
      <c r="H2" s="60" t="s">
        <v>12</v>
      </c>
    </row>
    <row r="3" spans="1:8" s="29" customFormat="1" ht="54" customHeight="1" x14ac:dyDescent="0.2">
      <c r="A3" s="86" t="s">
        <v>219</v>
      </c>
      <c r="B3" s="78" t="s">
        <v>16</v>
      </c>
      <c r="C3" s="78" t="s">
        <v>17</v>
      </c>
      <c r="D3" s="78" t="s">
        <v>18</v>
      </c>
      <c r="E3" s="78" t="s">
        <v>19</v>
      </c>
      <c r="F3" s="78" t="s">
        <v>20</v>
      </c>
      <c r="G3" s="78" t="s">
        <v>21</v>
      </c>
      <c r="H3" s="72" t="s">
        <v>225</v>
      </c>
    </row>
    <row r="4" spans="1:8" ht="18" customHeight="1" x14ac:dyDescent="0.2">
      <c r="A4" s="48" t="s">
        <v>123</v>
      </c>
      <c r="B4" s="50">
        <v>11.403508771929824</v>
      </c>
      <c r="C4" s="50">
        <v>40.350877192982452</v>
      </c>
      <c r="D4" s="50">
        <v>12.280701754385964</v>
      </c>
      <c r="E4" s="50">
        <v>10.526315789473683</v>
      </c>
      <c r="F4" s="50">
        <v>11.403508771929824</v>
      </c>
      <c r="G4" s="50">
        <v>7.0175438596491224</v>
      </c>
      <c r="H4" s="76">
        <v>7.0175438596491224</v>
      </c>
    </row>
    <row r="5" spans="1:8" ht="18" customHeight="1" x14ac:dyDescent="0.2">
      <c r="A5" s="48" t="s">
        <v>124</v>
      </c>
      <c r="B5" s="52">
        <v>25</v>
      </c>
      <c r="C5" s="52">
        <v>18.75</v>
      </c>
      <c r="D5" s="52">
        <v>0</v>
      </c>
      <c r="E5" s="52">
        <v>6.25</v>
      </c>
      <c r="F5" s="52">
        <v>0</v>
      </c>
      <c r="G5" s="52">
        <v>6.25</v>
      </c>
      <c r="H5" s="77">
        <v>43.75</v>
      </c>
    </row>
    <row r="6" spans="1:8" ht="18" customHeight="1" x14ac:dyDescent="0.2">
      <c r="A6" s="48" t="s">
        <v>4</v>
      </c>
      <c r="B6" s="52">
        <v>11.29032258064516</v>
      </c>
      <c r="C6" s="52">
        <v>40.322580645161288</v>
      </c>
      <c r="D6" s="52">
        <v>3.225806451612903</v>
      </c>
      <c r="E6" s="52">
        <v>17.741935483870968</v>
      </c>
      <c r="F6" s="52">
        <v>3.225806451612903</v>
      </c>
      <c r="G6" s="52">
        <v>9.67741935483871</v>
      </c>
      <c r="H6" s="77">
        <v>14.516129032258066</v>
      </c>
    </row>
    <row r="7" spans="1:8" ht="18" customHeight="1" x14ac:dyDescent="0.2">
      <c r="A7" s="48" t="s">
        <v>5</v>
      </c>
      <c r="B7" s="52">
        <v>9.2307692307692317</v>
      </c>
      <c r="C7" s="52">
        <v>20</v>
      </c>
      <c r="D7" s="52">
        <v>4.6153846153846159</v>
      </c>
      <c r="E7" s="52">
        <v>4.6153846153846159</v>
      </c>
      <c r="F7" s="52">
        <v>7.6923076923076925</v>
      </c>
      <c r="G7" s="52">
        <v>0</v>
      </c>
      <c r="H7" s="77">
        <v>53.846153846153847</v>
      </c>
    </row>
    <row r="8" spans="1:8" ht="18" customHeight="1" x14ac:dyDescent="0.2">
      <c r="A8" s="48" t="s">
        <v>6</v>
      </c>
      <c r="B8" s="52">
        <v>11.702127659574469</v>
      </c>
      <c r="C8" s="52">
        <v>36.702127659574465</v>
      </c>
      <c r="D8" s="52">
        <v>5.3191489361702127</v>
      </c>
      <c r="E8" s="52">
        <v>14.361702127659576</v>
      </c>
      <c r="F8" s="52">
        <v>3.1914893617021276</v>
      </c>
      <c r="G8" s="52">
        <v>5.8510638297872344</v>
      </c>
      <c r="H8" s="77">
        <v>22.872340425531913</v>
      </c>
    </row>
    <row r="9" spans="1:8" ht="18" customHeight="1" x14ac:dyDescent="0.2">
      <c r="A9" s="48" t="s">
        <v>2</v>
      </c>
      <c r="B9" s="52">
        <v>17.647058823529413</v>
      </c>
      <c r="C9" s="52">
        <v>35.294117647058826</v>
      </c>
      <c r="D9" s="52">
        <v>5.8823529411764701</v>
      </c>
      <c r="E9" s="52">
        <v>17.647058823529413</v>
      </c>
      <c r="F9" s="52">
        <v>5.8823529411764701</v>
      </c>
      <c r="G9" s="52">
        <v>0</v>
      </c>
      <c r="H9" s="77">
        <v>17.647058823529413</v>
      </c>
    </row>
    <row r="10" spans="1:8" ht="18" customHeight="1" x14ac:dyDescent="0.2">
      <c r="A10" s="48" t="s">
        <v>7</v>
      </c>
      <c r="B10" s="52">
        <v>16.908212560386474</v>
      </c>
      <c r="C10" s="52">
        <v>14.975845410628018</v>
      </c>
      <c r="D10" s="52">
        <v>8.9371980676328491</v>
      </c>
      <c r="E10" s="52">
        <v>7.9710144927536222</v>
      </c>
      <c r="F10" s="52">
        <v>13.043478260869565</v>
      </c>
      <c r="G10" s="52">
        <v>9.6618357487922708</v>
      </c>
      <c r="H10" s="77">
        <v>28.502415458937197</v>
      </c>
    </row>
    <row r="11" spans="1:8" ht="18" customHeight="1" x14ac:dyDescent="0.2">
      <c r="A11" s="48" t="s">
        <v>8</v>
      </c>
      <c r="B11" s="52">
        <v>27.001569858712713</v>
      </c>
      <c r="C11" s="52">
        <v>6.1224489795918364</v>
      </c>
      <c r="D11" s="52">
        <v>17.111459968602826</v>
      </c>
      <c r="E11" s="52">
        <v>12.872841444270017</v>
      </c>
      <c r="F11" s="52">
        <v>14.285714285714285</v>
      </c>
      <c r="G11" s="52">
        <v>10.832025117739404</v>
      </c>
      <c r="H11" s="77">
        <v>11.773940345368917</v>
      </c>
    </row>
    <row r="12" spans="1:8" ht="18" customHeight="1" x14ac:dyDescent="0.2">
      <c r="A12" s="48" t="s">
        <v>22</v>
      </c>
      <c r="B12" s="52">
        <v>36.111111111111107</v>
      </c>
      <c r="C12" s="52">
        <v>8.3333333333333321</v>
      </c>
      <c r="D12" s="52">
        <v>16.666666666666664</v>
      </c>
      <c r="E12" s="52">
        <v>0</v>
      </c>
      <c r="F12" s="52">
        <v>8.3333333333333321</v>
      </c>
      <c r="G12" s="52">
        <v>8.3333333333333321</v>
      </c>
      <c r="H12" s="77">
        <v>22.222222222222221</v>
      </c>
    </row>
    <row r="13" spans="1:8" ht="18" customHeight="1" x14ac:dyDescent="0.2">
      <c r="A13" s="48" t="s">
        <v>9</v>
      </c>
      <c r="B13" s="52">
        <v>14.17624521072797</v>
      </c>
      <c r="C13" s="52">
        <v>10.344827586206897</v>
      </c>
      <c r="D13" s="52">
        <v>3.8314176245210727</v>
      </c>
      <c r="E13" s="52">
        <v>3.0651340996168579</v>
      </c>
      <c r="F13" s="52">
        <v>6.8965517241379306</v>
      </c>
      <c r="G13" s="52">
        <v>1.3409961685823755</v>
      </c>
      <c r="H13" s="77">
        <v>60.344827586206897</v>
      </c>
    </row>
    <row r="14" spans="1:8" ht="18" customHeight="1" x14ac:dyDescent="0.2">
      <c r="A14" s="48" t="s">
        <v>10</v>
      </c>
      <c r="B14" s="52">
        <v>9.433962264150944</v>
      </c>
      <c r="C14" s="52">
        <v>0</v>
      </c>
      <c r="D14" s="52">
        <v>86.79245283018868</v>
      </c>
      <c r="E14" s="52">
        <v>0</v>
      </c>
      <c r="F14" s="52">
        <v>0</v>
      </c>
      <c r="G14" s="52">
        <v>0</v>
      </c>
      <c r="H14" s="77">
        <v>3.7735849056603774</v>
      </c>
    </row>
    <row r="15" spans="1:8" s="30" customFormat="1" ht="18" customHeight="1" x14ac:dyDescent="0.2">
      <c r="A15" s="49" t="s">
        <v>11</v>
      </c>
      <c r="B15" s="54">
        <v>18.314500941619585</v>
      </c>
      <c r="C15" s="54">
        <v>15.065913370998116</v>
      </c>
      <c r="D15" s="54">
        <v>11.67608286252354</v>
      </c>
      <c r="E15" s="54">
        <v>8.8512241054613927</v>
      </c>
      <c r="F15" s="54">
        <v>9.9340866290018823</v>
      </c>
      <c r="G15" s="54">
        <v>6.8267419962335225</v>
      </c>
      <c r="H15" s="57">
        <v>29.331450094161958</v>
      </c>
    </row>
    <row r="16" spans="1:8" ht="15" customHeight="1" x14ac:dyDescent="0.2"/>
    <row r="17" spans="1:8" ht="42" customHeight="1" x14ac:dyDescent="0.2">
      <c r="A17" s="205" t="s">
        <v>204</v>
      </c>
      <c r="B17" s="205"/>
      <c r="C17" s="205"/>
      <c r="D17" s="205"/>
      <c r="E17" s="205"/>
      <c r="F17" s="205"/>
      <c r="G17" s="205"/>
      <c r="H17" s="205"/>
    </row>
    <row r="18" spans="1:8" ht="15" customHeight="1" x14ac:dyDescent="0.2"/>
  </sheetData>
  <sheetProtection algorithmName="SHA-512" hashValue="PVb7IDN8DcUN8Pfqm4vcesboBYzskSQvNdpPrzOkYUho+AmmxmhvbEveQ7kWx44SnYob+tcwzcpIrqWLE9TdiA==" saltValue="FehMXBVMMtZsisJkjvHVhw==" spinCount="100000" sheet="1" autoFilter="0"/>
  <mergeCells count="2">
    <mergeCell ref="A17:H17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2">
    <tabColor rgb="FFFFC000"/>
    <pageSetUpPr fitToPage="1"/>
  </sheetPr>
  <dimension ref="A1:J26"/>
  <sheetViews>
    <sheetView zoomScale="110" zoomScaleNormal="110" workbookViewId="0">
      <selection sqref="A1:H1"/>
    </sheetView>
  </sheetViews>
  <sheetFormatPr baseColWidth="10" defaultColWidth="11.5703125" defaultRowHeight="12.75" x14ac:dyDescent="0.2"/>
  <cols>
    <col min="1" max="1" width="30.42578125" style="26" customWidth="1"/>
    <col min="2" max="7" width="9.7109375" style="26" customWidth="1"/>
    <col min="8" max="8" width="12.7109375" style="26" customWidth="1"/>
    <col min="9" max="16384" width="11.5703125" style="26"/>
  </cols>
  <sheetData>
    <row r="1" spans="1:10" ht="32.25" customHeight="1" x14ac:dyDescent="0.2">
      <c r="A1" s="203" t="s">
        <v>125</v>
      </c>
      <c r="B1" s="204"/>
      <c r="C1" s="204"/>
      <c r="D1" s="204"/>
      <c r="E1" s="204"/>
      <c r="F1" s="204"/>
      <c r="G1" s="204"/>
      <c r="H1" s="204"/>
    </row>
    <row r="2" spans="1:10" ht="19.899999999999999" customHeight="1" x14ac:dyDescent="0.2">
      <c r="A2" s="27"/>
      <c r="B2" s="28"/>
      <c r="C2" s="28"/>
      <c r="D2" s="28"/>
      <c r="E2" s="28"/>
      <c r="F2" s="28"/>
      <c r="G2" s="28"/>
      <c r="H2" s="74" t="s">
        <v>12</v>
      </c>
    </row>
    <row r="3" spans="1:10" s="29" customFormat="1" ht="54" customHeight="1" x14ac:dyDescent="0.2">
      <c r="A3" s="70" t="s">
        <v>205</v>
      </c>
      <c r="B3" s="87" t="s">
        <v>16</v>
      </c>
      <c r="C3" s="87" t="s">
        <v>17</v>
      </c>
      <c r="D3" s="87" t="s">
        <v>18</v>
      </c>
      <c r="E3" s="87" t="s">
        <v>19</v>
      </c>
      <c r="F3" s="87" t="s">
        <v>20</v>
      </c>
      <c r="G3" s="87" t="s">
        <v>21</v>
      </c>
      <c r="H3" s="79" t="s">
        <v>225</v>
      </c>
    </row>
    <row r="4" spans="1:10" ht="15" customHeight="1" x14ac:dyDescent="0.2">
      <c r="A4" s="48" t="s">
        <v>29</v>
      </c>
      <c r="B4" s="50">
        <v>14.925373134328357</v>
      </c>
      <c r="C4" s="50">
        <v>11.194029850746269</v>
      </c>
      <c r="D4" s="50">
        <v>15.298507462686567</v>
      </c>
      <c r="E4" s="50">
        <v>11.194029850746269</v>
      </c>
      <c r="F4" s="50">
        <v>9.7014925373134329</v>
      </c>
      <c r="G4" s="50">
        <v>10.074626865671641</v>
      </c>
      <c r="H4" s="76">
        <v>27.611940298507463</v>
      </c>
    </row>
    <row r="5" spans="1:10" ht="15" customHeight="1" x14ac:dyDescent="0.2">
      <c r="A5" s="48" t="s">
        <v>31</v>
      </c>
      <c r="B5" s="52">
        <v>15.929203539823009</v>
      </c>
      <c r="C5" s="52">
        <v>27.43362831858407</v>
      </c>
      <c r="D5" s="52">
        <v>6.1946902654867255</v>
      </c>
      <c r="E5" s="52">
        <v>5.3097345132743365</v>
      </c>
      <c r="F5" s="52">
        <v>7.0796460176991154</v>
      </c>
      <c r="G5" s="52">
        <v>8.8495575221238933</v>
      </c>
      <c r="H5" s="77">
        <v>29.20353982300885</v>
      </c>
    </row>
    <row r="6" spans="1:10" ht="15" customHeight="1" x14ac:dyDescent="0.2">
      <c r="A6" s="48" t="s">
        <v>38</v>
      </c>
      <c r="B6" s="52">
        <v>20.454545454545457</v>
      </c>
      <c r="C6" s="52">
        <v>11.363636363636363</v>
      </c>
      <c r="D6" s="52">
        <v>5.6818181818181817</v>
      </c>
      <c r="E6" s="52">
        <v>4.5454545454545459</v>
      </c>
      <c r="F6" s="52">
        <v>11.363636363636363</v>
      </c>
      <c r="G6" s="52">
        <v>3.4090909090909087</v>
      </c>
      <c r="H6" s="77">
        <v>43.18181818181818</v>
      </c>
    </row>
    <row r="7" spans="1:10" ht="15" customHeight="1" x14ac:dyDescent="0.2">
      <c r="A7" s="48" t="s">
        <v>92</v>
      </c>
      <c r="B7" s="52">
        <v>7.9545454545454541</v>
      </c>
      <c r="C7" s="52">
        <v>15.909090909090908</v>
      </c>
      <c r="D7" s="52">
        <v>9.0909090909090917</v>
      </c>
      <c r="E7" s="52">
        <v>6.8181818181818175</v>
      </c>
      <c r="F7" s="52">
        <v>17.045454545454543</v>
      </c>
      <c r="G7" s="52">
        <v>7.9545454545454541</v>
      </c>
      <c r="H7" s="77">
        <v>35.227272727272727</v>
      </c>
      <c r="J7" s="114"/>
    </row>
    <row r="8" spans="1:10" ht="15" customHeight="1" x14ac:dyDescent="0.2">
      <c r="A8" s="48" t="s">
        <v>30</v>
      </c>
      <c r="B8" s="52">
        <v>21.176470588235293</v>
      </c>
      <c r="C8" s="52">
        <v>21.176470588235293</v>
      </c>
      <c r="D8" s="52">
        <v>14.117647058823529</v>
      </c>
      <c r="E8" s="52">
        <v>7.0588235294117645</v>
      </c>
      <c r="F8" s="52">
        <v>4.7058823529411766</v>
      </c>
      <c r="G8" s="52">
        <v>7.0588235294117645</v>
      </c>
      <c r="H8" s="77">
        <v>24.705882352941178</v>
      </c>
    </row>
    <row r="9" spans="1:10" ht="15" customHeight="1" x14ac:dyDescent="0.2">
      <c r="A9" s="48" t="s">
        <v>94</v>
      </c>
      <c r="B9" s="52">
        <v>23.076923076923077</v>
      </c>
      <c r="C9" s="52">
        <v>19.230769230769234</v>
      </c>
      <c r="D9" s="52">
        <v>9.6153846153846168</v>
      </c>
      <c r="E9" s="52">
        <v>9.6153846153846168</v>
      </c>
      <c r="F9" s="52">
        <v>5.7692307692307692</v>
      </c>
      <c r="G9" s="52">
        <v>5.7692307692307692</v>
      </c>
      <c r="H9" s="77">
        <v>26.923076923076923</v>
      </c>
    </row>
    <row r="10" spans="1:10" ht="15" customHeight="1" x14ac:dyDescent="0.2">
      <c r="A10" s="48" t="s">
        <v>95</v>
      </c>
      <c r="B10" s="52">
        <v>19.318181818181817</v>
      </c>
      <c r="C10" s="52">
        <v>13.636363636363635</v>
      </c>
      <c r="D10" s="52">
        <v>29.545454545454547</v>
      </c>
      <c r="E10" s="52">
        <v>5.6818181818181817</v>
      </c>
      <c r="F10" s="52">
        <v>9.0909090909090917</v>
      </c>
      <c r="G10" s="52">
        <v>11.363636363636363</v>
      </c>
      <c r="H10" s="77">
        <v>11.363636363636363</v>
      </c>
    </row>
    <row r="11" spans="1:10" ht="15" customHeight="1" x14ac:dyDescent="0.2">
      <c r="A11" s="48" t="s">
        <v>226</v>
      </c>
      <c r="B11" s="52">
        <v>9.7560975609756095</v>
      </c>
      <c r="C11" s="52">
        <v>14.634146341463413</v>
      </c>
      <c r="D11" s="52">
        <v>4.8780487804878048</v>
      </c>
      <c r="E11" s="52">
        <v>7.3170731707317067</v>
      </c>
      <c r="F11" s="52">
        <v>12.195121951219512</v>
      </c>
      <c r="G11" s="52">
        <v>4.8780487804878048</v>
      </c>
      <c r="H11" s="77">
        <v>46.341463414634148</v>
      </c>
    </row>
    <row r="12" spans="1:10" ht="15" customHeight="1" x14ac:dyDescent="0.2">
      <c r="A12" s="48" t="s">
        <v>41</v>
      </c>
      <c r="B12" s="52">
        <v>24.830699774266364</v>
      </c>
      <c r="C12" s="52">
        <v>9.0293453724604973</v>
      </c>
      <c r="D12" s="52">
        <v>12.18961625282167</v>
      </c>
      <c r="E12" s="52">
        <v>13.318284424379231</v>
      </c>
      <c r="F12" s="52">
        <v>9.255079006772009</v>
      </c>
      <c r="G12" s="52">
        <v>6.3205417607223477</v>
      </c>
      <c r="H12" s="77">
        <v>25.056433408577877</v>
      </c>
    </row>
    <row r="13" spans="1:10" ht="15" customHeight="1" x14ac:dyDescent="0.2">
      <c r="A13" s="48" t="s">
        <v>98</v>
      </c>
      <c r="B13" s="52">
        <v>12.857142857142856</v>
      </c>
      <c r="C13" s="52">
        <v>22.857142857142858</v>
      </c>
      <c r="D13" s="52">
        <v>4.2857142857142856</v>
      </c>
      <c r="E13" s="52">
        <v>8.5714285714285712</v>
      </c>
      <c r="F13" s="52">
        <v>22.857142857142858</v>
      </c>
      <c r="G13" s="52">
        <v>8.5714285714285712</v>
      </c>
      <c r="H13" s="77">
        <v>20</v>
      </c>
    </row>
    <row r="14" spans="1:10" ht="15" customHeight="1" x14ac:dyDescent="0.2">
      <c r="A14" s="48" t="s">
        <v>99</v>
      </c>
      <c r="B14" s="52">
        <v>15.441176470588236</v>
      </c>
      <c r="C14" s="52">
        <v>22.058823529411764</v>
      </c>
      <c r="D14" s="52">
        <v>9.5588235294117645</v>
      </c>
      <c r="E14" s="52">
        <v>8.0882352941176467</v>
      </c>
      <c r="F14" s="52">
        <v>7.3529411764705888</v>
      </c>
      <c r="G14" s="52">
        <v>3.6764705882352944</v>
      </c>
      <c r="H14" s="77">
        <v>33.82352941176471</v>
      </c>
    </row>
    <row r="15" spans="1:10" ht="15" customHeight="1" x14ac:dyDescent="0.2">
      <c r="A15" s="48" t="s">
        <v>87</v>
      </c>
      <c r="B15" s="52">
        <v>26.315789473684209</v>
      </c>
      <c r="C15" s="52">
        <v>9.8684210526315788</v>
      </c>
      <c r="D15" s="52">
        <v>11.842105263157894</v>
      </c>
      <c r="E15" s="52">
        <v>13.157894736842104</v>
      </c>
      <c r="F15" s="52">
        <v>6.5789473684210522</v>
      </c>
      <c r="G15" s="52">
        <v>5.2631578947368416</v>
      </c>
      <c r="H15" s="77">
        <v>26.973684210526315</v>
      </c>
    </row>
    <row r="16" spans="1:10" ht="15" customHeight="1" x14ac:dyDescent="0.2">
      <c r="A16" s="48" t="s">
        <v>33</v>
      </c>
      <c r="B16" s="52">
        <v>13.725490196078432</v>
      </c>
      <c r="C16" s="52">
        <v>17.647058823529413</v>
      </c>
      <c r="D16" s="52">
        <v>9.8039215686274517</v>
      </c>
      <c r="E16" s="52">
        <v>7.8431372549019605</v>
      </c>
      <c r="F16" s="52">
        <v>11.76470588235294</v>
      </c>
      <c r="G16" s="52">
        <v>3.9215686274509802</v>
      </c>
      <c r="H16" s="77">
        <v>35.294117647058826</v>
      </c>
    </row>
    <row r="17" spans="1:8" ht="15" customHeight="1" x14ac:dyDescent="0.2">
      <c r="A17" s="48" t="s">
        <v>35</v>
      </c>
      <c r="B17" s="52">
        <v>5.1724137931034484</v>
      </c>
      <c r="C17" s="52">
        <v>22.413793103448278</v>
      </c>
      <c r="D17" s="52">
        <v>13.793103448275861</v>
      </c>
      <c r="E17" s="52">
        <v>10.344827586206897</v>
      </c>
      <c r="F17" s="52">
        <v>13.793103448275861</v>
      </c>
      <c r="G17" s="52">
        <v>6.8965517241379306</v>
      </c>
      <c r="H17" s="77">
        <v>27.586206896551722</v>
      </c>
    </row>
    <row r="18" spans="1:8" ht="15" customHeight="1" x14ac:dyDescent="0.2">
      <c r="A18" s="48" t="s">
        <v>171</v>
      </c>
      <c r="B18" s="52">
        <v>20.779220779220779</v>
      </c>
      <c r="C18" s="52">
        <v>15.584415584415584</v>
      </c>
      <c r="D18" s="52">
        <v>7.7922077922077921</v>
      </c>
      <c r="E18" s="52">
        <v>2.5974025974025974</v>
      </c>
      <c r="F18" s="52">
        <v>9.0909090909090917</v>
      </c>
      <c r="G18" s="52">
        <v>3.2467532467532463</v>
      </c>
      <c r="H18" s="77">
        <v>40.909090909090914</v>
      </c>
    </row>
    <row r="19" spans="1:8" ht="15" customHeight="1" x14ac:dyDescent="0.2">
      <c r="A19" s="48" t="s">
        <v>36</v>
      </c>
      <c r="B19" s="52">
        <v>15.625</v>
      </c>
      <c r="C19" s="52">
        <v>25</v>
      </c>
      <c r="D19" s="52">
        <v>6.25</v>
      </c>
      <c r="E19" s="52">
        <v>15.625</v>
      </c>
      <c r="F19" s="52">
        <v>6.25</v>
      </c>
      <c r="G19" s="52">
        <v>6.25</v>
      </c>
      <c r="H19" s="77">
        <v>25</v>
      </c>
    </row>
    <row r="20" spans="1:8" ht="15" customHeight="1" x14ac:dyDescent="0.2">
      <c r="A20" s="48" t="s">
        <v>37</v>
      </c>
      <c r="B20" s="52">
        <v>14.705882352941178</v>
      </c>
      <c r="C20" s="52">
        <v>17.647058823529413</v>
      </c>
      <c r="D20" s="52">
        <v>12.5</v>
      </c>
      <c r="E20" s="52">
        <v>5.1470588235294112</v>
      </c>
      <c r="F20" s="52">
        <v>14.705882352941178</v>
      </c>
      <c r="G20" s="52">
        <v>5.1470588235294112</v>
      </c>
      <c r="H20" s="77">
        <v>30.147058823529409</v>
      </c>
    </row>
    <row r="21" spans="1:8" ht="15" customHeight="1" x14ac:dyDescent="0.2">
      <c r="A21" s="48" t="s">
        <v>104</v>
      </c>
      <c r="B21" s="52">
        <v>5.5555555555555554</v>
      </c>
      <c r="C21" s="52">
        <v>16.666666666666664</v>
      </c>
      <c r="D21" s="52">
        <v>16.666666666666664</v>
      </c>
      <c r="E21" s="52">
        <v>5.5555555555555554</v>
      </c>
      <c r="F21" s="52">
        <v>5.5555555555555554</v>
      </c>
      <c r="G21" s="52">
        <v>0</v>
      </c>
      <c r="H21" s="77">
        <v>50</v>
      </c>
    </row>
    <row r="22" spans="1:8" ht="15" customHeight="1" x14ac:dyDescent="0.2">
      <c r="A22" s="48" t="s">
        <v>105</v>
      </c>
      <c r="B22" s="52">
        <v>9.0909090909090917</v>
      </c>
      <c r="C22" s="52">
        <v>18.181818181818183</v>
      </c>
      <c r="D22" s="52">
        <v>18.181818181818183</v>
      </c>
      <c r="E22" s="52">
        <v>0</v>
      </c>
      <c r="F22" s="52">
        <v>9.0909090909090917</v>
      </c>
      <c r="G22" s="52">
        <v>9.0909090909090917</v>
      </c>
      <c r="H22" s="77">
        <v>36.363636363636367</v>
      </c>
    </row>
    <row r="23" spans="1:8" ht="15" customHeight="1" x14ac:dyDescent="0.2">
      <c r="A23" s="48" t="s">
        <v>27</v>
      </c>
      <c r="B23" s="52">
        <v>15</v>
      </c>
      <c r="C23" s="52">
        <v>12.5</v>
      </c>
      <c r="D23" s="52">
        <v>12.5</v>
      </c>
      <c r="E23" s="52">
        <v>0</v>
      </c>
      <c r="F23" s="52">
        <v>7.5</v>
      </c>
      <c r="G23" s="52">
        <v>22.5</v>
      </c>
      <c r="H23" s="77">
        <v>30</v>
      </c>
    </row>
    <row r="24" spans="1:8" s="30" customFormat="1" ht="15" customHeight="1" x14ac:dyDescent="0.2">
      <c r="A24" s="49" t="s">
        <v>11</v>
      </c>
      <c r="B24" s="54">
        <v>18.314500941619585</v>
      </c>
      <c r="C24" s="54">
        <v>15.065913370998116</v>
      </c>
      <c r="D24" s="54">
        <v>11.67608286252354</v>
      </c>
      <c r="E24" s="54">
        <v>8.8512241054613927</v>
      </c>
      <c r="F24" s="54">
        <v>9.9340866290018823</v>
      </c>
      <c r="G24" s="54">
        <v>6.8267419962335225</v>
      </c>
      <c r="H24" s="57">
        <v>29.331450094161958</v>
      </c>
    </row>
    <row r="25" spans="1:8" ht="62.25" customHeight="1" x14ac:dyDescent="0.2">
      <c r="A25" s="205" t="s">
        <v>204</v>
      </c>
      <c r="B25" s="205"/>
      <c r="C25" s="205"/>
      <c r="D25" s="205"/>
      <c r="E25" s="205"/>
      <c r="F25" s="205"/>
      <c r="G25" s="205"/>
      <c r="H25" s="205"/>
    </row>
    <row r="26" spans="1:8" ht="15" customHeight="1" x14ac:dyDescent="0.2"/>
  </sheetData>
  <sheetProtection algorithmName="SHA-512" hashValue="rDuU5o0is2q0KUbGSF9zob36blpZ77In/AjuSSGYF+REsgCaJQdwzB554rh4REqwciuFdrwsF7NrBdLNqDUTVw==" saltValue="OpsFgmW/kIh9+VNC1dhX2Q==" spinCount="100000" sheet="1" autoFilter="0"/>
  <mergeCells count="2">
    <mergeCell ref="A25:H25"/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3">
    <tabColor theme="6" tint="-0.249977111117893"/>
  </sheetPr>
  <dimension ref="A1:M7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3" style="6" customWidth="1"/>
    <col min="8" max="8" width="11.5703125" style="6"/>
    <col min="9" max="9" width="10.7109375" style="6" customWidth="1"/>
    <col min="10" max="13" width="11.5703125" style="6" hidden="1" customWidth="1"/>
    <col min="14" max="14" width="11.5703125" style="6" customWidth="1"/>
    <col min="15" max="16384" width="11.5703125" style="6"/>
  </cols>
  <sheetData>
    <row r="1" spans="1:13" ht="40.9" customHeight="1" x14ac:dyDescent="0.3">
      <c r="A1" s="201" t="s">
        <v>220</v>
      </c>
      <c r="B1" s="201"/>
      <c r="C1" s="201"/>
      <c r="D1" s="201"/>
      <c r="E1" s="201"/>
      <c r="F1" s="201"/>
      <c r="G1" s="201"/>
      <c r="K1" s="2" t="s">
        <v>148</v>
      </c>
      <c r="L1" s="2" t="s">
        <v>54</v>
      </c>
      <c r="M1" s="2" t="s">
        <v>175</v>
      </c>
    </row>
    <row r="2" spans="1:13" ht="14.45" customHeight="1" x14ac:dyDescent="0.3">
      <c r="G2" s="7" t="s">
        <v>12</v>
      </c>
      <c r="K2" s="14">
        <v>71.824480369515015</v>
      </c>
      <c r="L2" s="14">
        <v>24.480369515011546</v>
      </c>
      <c r="M2" s="14">
        <v>3.695150115473441</v>
      </c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mL1qiddSeuVXNPalxMk++ScntUA0XSdOd2Cg3ILChnlluU1JXbgHXwY9+nJtQgthpEX4JSscn++4vgrPa+RKqA==" saltValue="Ow+WBCVuxv8e4T4J/Zmz+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37">
    <tabColor rgb="FF008000"/>
  </sheetPr>
  <dimension ref="A1:M5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41.28515625" style="6" customWidth="1"/>
    <col min="8" max="9" width="11.5703125" style="6"/>
    <col min="10" max="13" width="18.42578125" style="6" hidden="1" customWidth="1"/>
    <col min="14" max="16384" width="11.5703125" style="6"/>
  </cols>
  <sheetData>
    <row r="1" spans="1:13" ht="40.9" customHeight="1" x14ac:dyDescent="0.3">
      <c r="A1" s="201" t="s">
        <v>269</v>
      </c>
      <c r="B1" s="201"/>
      <c r="C1" s="201"/>
      <c r="D1" s="201"/>
      <c r="E1" s="201"/>
      <c r="F1" s="201"/>
      <c r="G1" s="201"/>
      <c r="J1" t="s">
        <v>266</v>
      </c>
      <c r="K1" s="172" t="s">
        <v>267</v>
      </c>
      <c r="L1" s="172" t="s">
        <v>268</v>
      </c>
      <c r="M1" t="s">
        <v>11</v>
      </c>
    </row>
    <row r="2" spans="1:13" ht="19.5" customHeight="1" x14ac:dyDescent="0.3">
      <c r="G2" s="7" t="s">
        <v>12</v>
      </c>
      <c r="J2" s="173">
        <v>29726056.041800644</v>
      </c>
      <c r="K2" s="173">
        <v>8753415.7641509436</v>
      </c>
      <c r="L2" s="173">
        <v>13346246.8125</v>
      </c>
      <c r="M2" s="173">
        <v>23986617.66512702</v>
      </c>
    </row>
    <row r="3" spans="1:13" ht="17.25" x14ac:dyDescent="0.3">
      <c r="A3" s="8"/>
      <c r="B3" s="8"/>
      <c r="C3" s="8"/>
      <c r="D3" s="8"/>
      <c r="E3" s="8"/>
      <c r="F3" s="8"/>
      <c r="G3" s="8"/>
    </row>
    <row r="5" spans="1:13" x14ac:dyDescent="0.3">
      <c r="J5" s="82" t="s">
        <v>270</v>
      </c>
    </row>
  </sheetData>
  <sheetProtection algorithmName="SHA-512" hashValue="AICNIHEkSFjIPqO2Vxw3a3rpHARUwU4Rd/s3FXt/JbtAtWs7fhsWFJf8SyGB2SJl4SSjW76cifUdspTw9dGc4g==" saltValue="nb58xy2dgnjyqz7nGj8Vk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008000"/>
  </sheetPr>
  <dimension ref="A1:O11"/>
  <sheetViews>
    <sheetView showGridLines="0" zoomScaleNormal="100" workbookViewId="0">
      <selection sqref="A1:G1"/>
    </sheetView>
  </sheetViews>
  <sheetFormatPr baseColWidth="10" defaultColWidth="11.5703125" defaultRowHeight="16.5" x14ac:dyDescent="0.3"/>
  <cols>
    <col min="1" max="6" width="11.5703125" style="6"/>
    <col min="7" max="7" width="38.42578125" style="6" customWidth="1"/>
    <col min="8" max="8" width="11.5703125" style="6" hidden="1" customWidth="1"/>
    <col min="9" max="14" width="13.42578125" style="6" hidden="1" customWidth="1"/>
    <col min="15" max="15" width="11.5703125" style="6" hidden="1" customWidth="1"/>
    <col min="16" max="16" width="11.5703125" style="6" customWidth="1"/>
    <col min="17" max="16384" width="11.5703125" style="6"/>
  </cols>
  <sheetData>
    <row r="1" spans="1:15" ht="34.5" customHeight="1" x14ac:dyDescent="0.3">
      <c r="A1" s="201" t="s">
        <v>275</v>
      </c>
      <c r="B1" s="201"/>
      <c r="C1" s="201"/>
      <c r="D1" s="201"/>
      <c r="E1" s="201"/>
      <c r="F1" s="201"/>
      <c r="G1" s="201"/>
      <c r="I1" s="176">
        <v>1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</row>
    <row r="2" spans="1:15" ht="15" customHeight="1" x14ac:dyDescent="0.3">
      <c r="G2" s="7" t="s">
        <v>12</v>
      </c>
      <c r="I2">
        <v>210</v>
      </c>
      <c r="J2">
        <v>32</v>
      </c>
      <c r="K2">
        <v>16</v>
      </c>
      <c r="L2">
        <v>18</v>
      </c>
      <c r="M2">
        <v>10</v>
      </c>
      <c r="N2">
        <v>57</v>
      </c>
      <c r="O2">
        <v>89</v>
      </c>
    </row>
    <row r="3" spans="1:15" ht="17.25" x14ac:dyDescent="0.3">
      <c r="A3" s="8"/>
      <c r="B3" s="8"/>
      <c r="C3" s="8"/>
      <c r="D3" s="8"/>
      <c r="E3" s="8"/>
      <c r="F3" s="8"/>
      <c r="G3" s="8"/>
      <c r="I3"/>
      <c r="J3"/>
      <c r="K3"/>
      <c r="L3"/>
      <c r="M3"/>
      <c r="N3"/>
      <c r="O3"/>
    </row>
    <row r="4" spans="1:15" x14ac:dyDescent="0.3">
      <c r="I4"/>
      <c r="J4"/>
      <c r="K4"/>
      <c r="L4"/>
      <c r="M4"/>
      <c r="N4"/>
      <c r="O4"/>
    </row>
    <row r="5" spans="1:15" x14ac:dyDescent="0.3">
      <c r="I5" s="82" t="s">
        <v>280</v>
      </c>
      <c r="J5"/>
      <c r="K5"/>
      <c r="L5"/>
      <c r="M5"/>
      <c r="N5"/>
      <c r="O5"/>
    </row>
    <row r="6" spans="1:15" x14ac:dyDescent="0.3">
      <c r="J6"/>
      <c r="K6"/>
      <c r="L6"/>
      <c r="M6"/>
      <c r="N6"/>
      <c r="O6"/>
    </row>
    <row r="7" spans="1:15" x14ac:dyDescent="0.3">
      <c r="J7"/>
      <c r="K7"/>
      <c r="L7"/>
      <c r="M7"/>
      <c r="N7"/>
      <c r="O7"/>
    </row>
    <row r="8" spans="1:15" x14ac:dyDescent="0.3">
      <c r="J8"/>
      <c r="K8"/>
      <c r="L8"/>
      <c r="M8"/>
      <c r="N8"/>
      <c r="O8"/>
    </row>
    <row r="9" spans="1:15" x14ac:dyDescent="0.3">
      <c r="J9"/>
      <c r="K9"/>
      <c r="L9"/>
      <c r="M9"/>
      <c r="N9"/>
      <c r="O9"/>
    </row>
    <row r="10" spans="1:15" x14ac:dyDescent="0.3">
      <c r="J10"/>
      <c r="K10"/>
      <c r="L10"/>
      <c r="M10"/>
      <c r="N10"/>
      <c r="O10"/>
    </row>
    <row r="11" spans="1:15" x14ac:dyDescent="0.3">
      <c r="J11"/>
      <c r="K11"/>
      <c r="L11"/>
      <c r="M11"/>
      <c r="N11"/>
      <c r="O11"/>
    </row>
  </sheetData>
  <sheetProtection algorithmName="SHA-512" hashValue="iEOpelgsTYlmKMLH62WJHgDtlY+aHR4vMNLzkjHkiY4XbNGT3fqlXA1pyu62jRsdWBVTUgEi1hlcrTUkhASj5w==" saltValue="UNKuWf85erkvnlLQDsqSP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14">
    <tabColor rgb="FFFFC000"/>
    <pageSetUpPr fitToPage="1"/>
  </sheetPr>
  <dimension ref="A1:E26"/>
  <sheetViews>
    <sheetView zoomScale="110" zoomScaleNormal="110" workbookViewId="0">
      <selection sqref="A1:E1"/>
    </sheetView>
  </sheetViews>
  <sheetFormatPr baseColWidth="10" defaultColWidth="11.5703125" defaultRowHeight="12.75" x14ac:dyDescent="0.2"/>
  <cols>
    <col min="1" max="1" width="30.7109375" style="26" customWidth="1"/>
    <col min="2" max="2" width="17.85546875" style="26" bestFit="1" customWidth="1"/>
    <col min="3" max="3" width="16.140625" style="26" bestFit="1" customWidth="1"/>
    <col min="4" max="4" width="15.5703125" style="26" bestFit="1" customWidth="1"/>
    <col min="5" max="5" width="16.85546875" style="26" bestFit="1" customWidth="1"/>
    <col min="6" max="16384" width="11.5703125" style="26"/>
  </cols>
  <sheetData>
    <row r="1" spans="1:5" ht="29.25" customHeight="1" x14ac:dyDescent="0.2">
      <c r="A1" s="203" t="s">
        <v>130</v>
      </c>
      <c r="B1" s="206"/>
      <c r="C1" s="206"/>
      <c r="D1" s="206"/>
      <c r="E1" s="206"/>
    </row>
    <row r="2" spans="1:5" ht="19.899999999999999" customHeight="1" x14ac:dyDescent="0.2">
      <c r="B2" s="31"/>
      <c r="C2" s="31"/>
      <c r="D2" s="31"/>
      <c r="E2" s="25" t="s">
        <v>0</v>
      </c>
    </row>
    <row r="3" spans="1:5" s="29" customFormat="1" ht="41.25" customHeight="1" x14ac:dyDescent="0.2">
      <c r="A3" s="66" t="s">
        <v>203</v>
      </c>
      <c r="B3" s="71" t="s">
        <v>148</v>
      </c>
      <c r="C3" s="71" t="s">
        <v>54</v>
      </c>
      <c r="D3" s="71" t="s">
        <v>55</v>
      </c>
      <c r="E3" s="72" t="s">
        <v>11</v>
      </c>
    </row>
    <row r="4" spans="1:5" ht="14.1" customHeight="1" x14ac:dyDescent="0.2">
      <c r="A4" s="48" t="s">
        <v>29</v>
      </c>
      <c r="B4" s="34">
        <v>26</v>
      </c>
      <c r="C4" s="34">
        <v>15</v>
      </c>
      <c r="D4" s="34">
        <v>1</v>
      </c>
      <c r="E4" s="35">
        <v>42</v>
      </c>
    </row>
    <row r="5" spans="1:5" ht="14.1" customHeight="1" x14ac:dyDescent="0.2">
      <c r="A5" s="48" t="s">
        <v>90</v>
      </c>
      <c r="B5" s="36">
        <v>21</v>
      </c>
      <c r="C5" s="36">
        <v>7</v>
      </c>
      <c r="D5" s="36">
        <v>5</v>
      </c>
      <c r="E5" s="37">
        <v>33</v>
      </c>
    </row>
    <row r="6" spans="1:5" ht="14.1" customHeight="1" x14ac:dyDescent="0.2">
      <c r="A6" s="48" t="s">
        <v>91</v>
      </c>
      <c r="B6" s="36">
        <v>18</v>
      </c>
      <c r="C6" s="36">
        <v>12</v>
      </c>
      <c r="D6" s="36">
        <v>0</v>
      </c>
      <c r="E6" s="37">
        <v>30</v>
      </c>
    </row>
    <row r="7" spans="1:5" ht="14.1" customHeight="1" x14ac:dyDescent="0.2">
      <c r="A7" s="48" t="s">
        <v>92</v>
      </c>
      <c r="B7" s="36">
        <v>1</v>
      </c>
      <c r="C7" s="36">
        <v>2</v>
      </c>
      <c r="D7" s="36">
        <v>0</v>
      </c>
      <c r="E7" s="37">
        <v>3</v>
      </c>
    </row>
    <row r="8" spans="1:5" ht="14.1" customHeight="1" x14ac:dyDescent="0.2">
      <c r="A8" s="48" t="s">
        <v>93</v>
      </c>
      <c r="B8" s="36">
        <v>22</v>
      </c>
      <c r="C8" s="36">
        <v>3</v>
      </c>
      <c r="D8" s="36">
        <v>0</v>
      </c>
      <c r="E8" s="37">
        <v>25</v>
      </c>
    </row>
    <row r="9" spans="1:5" ht="14.1" customHeight="1" x14ac:dyDescent="0.2">
      <c r="A9" s="48" t="s">
        <v>94</v>
      </c>
      <c r="B9" s="36">
        <v>15</v>
      </c>
      <c r="C9" s="36">
        <v>2</v>
      </c>
      <c r="D9" s="36">
        <v>0</v>
      </c>
      <c r="E9" s="37">
        <v>17</v>
      </c>
    </row>
    <row r="10" spans="1:5" ht="14.1" customHeight="1" x14ac:dyDescent="0.2">
      <c r="A10" s="48" t="s">
        <v>95</v>
      </c>
      <c r="B10" s="36">
        <v>4</v>
      </c>
      <c r="C10" s="36">
        <v>4</v>
      </c>
      <c r="D10" s="36">
        <v>0</v>
      </c>
      <c r="E10" s="37">
        <v>8</v>
      </c>
    </row>
    <row r="11" spans="1:5" ht="14.1" customHeight="1" x14ac:dyDescent="0.2">
      <c r="A11" s="48" t="s">
        <v>96</v>
      </c>
      <c r="B11" s="36">
        <v>8</v>
      </c>
      <c r="C11" s="36">
        <v>1</v>
      </c>
      <c r="D11" s="36">
        <v>0</v>
      </c>
      <c r="E11" s="37">
        <v>9</v>
      </c>
    </row>
    <row r="12" spans="1:5" ht="14.1" customHeight="1" x14ac:dyDescent="0.2">
      <c r="A12" s="48" t="s">
        <v>97</v>
      </c>
      <c r="B12" s="36">
        <v>48</v>
      </c>
      <c r="C12" s="36">
        <v>14</v>
      </c>
      <c r="D12" s="36">
        <v>2</v>
      </c>
      <c r="E12" s="37">
        <v>64</v>
      </c>
    </row>
    <row r="13" spans="1:5" ht="14.1" customHeight="1" x14ac:dyDescent="0.2">
      <c r="A13" s="48" t="s">
        <v>98</v>
      </c>
      <c r="B13" s="36">
        <v>10</v>
      </c>
      <c r="C13" s="36">
        <v>1</v>
      </c>
      <c r="D13" s="36">
        <v>0</v>
      </c>
      <c r="E13" s="37">
        <v>11</v>
      </c>
    </row>
    <row r="14" spans="1:5" ht="14.1" customHeight="1" x14ac:dyDescent="0.2">
      <c r="A14" s="48" t="s">
        <v>99</v>
      </c>
      <c r="B14" s="36">
        <v>19</v>
      </c>
      <c r="C14" s="36">
        <v>2</v>
      </c>
      <c r="D14" s="36">
        <v>0</v>
      </c>
      <c r="E14" s="37">
        <v>21</v>
      </c>
    </row>
    <row r="15" spans="1:5" ht="14.1" customHeight="1" x14ac:dyDescent="0.2">
      <c r="A15" s="48" t="s">
        <v>100</v>
      </c>
      <c r="B15" s="36">
        <v>25</v>
      </c>
      <c r="C15" s="36">
        <v>0</v>
      </c>
      <c r="D15" s="36">
        <v>0</v>
      </c>
      <c r="E15" s="37">
        <v>25</v>
      </c>
    </row>
    <row r="16" spans="1:5" ht="14.1" customHeight="1" x14ac:dyDescent="0.2">
      <c r="A16" s="48" t="s">
        <v>101</v>
      </c>
      <c r="B16" s="36">
        <v>4</v>
      </c>
      <c r="C16" s="36">
        <v>4</v>
      </c>
      <c r="D16" s="36">
        <v>0</v>
      </c>
      <c r="E16" s="37">
        <v>8</v>
      </c>
    </row>
    <row r="17" spans="1:5" ht="14.1" customHeight="1" x14ac:dyDescent="0.2">
      <c r="A17" s="48" t="s">
        <v>127</v>
      </c>
      <c r="B17" s="36">
        <v>17</v>
      </c>
      <c r="C17" s="36">
        <v>0</v>
      </c>
      <c r="D17" s="36">
        <v>3</v>
      </c>
      <c r="E17" s="37">
        <v>20</v>
      </c>
    </row>
    <row r="18" spans="1:5" ht="14.1" customHeight="1" x14ac:dyDescent="0.2">
      <c r="A18" s="48" t="s">
        <v>171</v>
      </c>
      <c r="B18" s="36">
        <v>40</v>
      </c>
      <c r="C18" s="36">
        <v>26</v>
      </c>
      <c r="D18" s="36">
        <v>5</v>
      </c>
      <c r="E18" s="37">
        <v>71</v>
      </c>
    </row>
    <row r="19" spans="1:5" ht="14.1" customHeight="1" x14ac:dyDescent="0.2">
      <c r="A19" s="48" t="s">
        <v>102</v>
      </c>
      <c r="B19" s="36">
        <v>4</v>
      </c>
      <c r="C19" s="36">
        <v>1</v>
      </c>
      <c r="D19" s="36">
        <v>0</v>
      </c>
      <c r="E19" s="37">
        <v>5</v>
      </c>
    </row>
    <row r="20" spans="1:5" ht="14.1" customHeight="1" x14ac:dyDescent="0.2">
      <c r="A20" s="48" t="s">
        <v>128</v>
      </c>
      <c r="B20" s="36">
        <v>16</v>
      </c>
      <c r="C20" s="36">
        <v>4</v>
      </c>
      <c r="D20" s="36">
        <v>0</v>
      </c>
      <c r="E20" s="37">
        <v>20</v>
      </c>
    </row>
    <row r="21" spans="1:5" ht="14.1" customHeight="1" x14ac:dyDescent="0.2">
      <c r="A21" s="48" t="s">
        <v>104</v>
      </c>
      <c r="B21" s="36">
        <v>10</v>
      </c>
      <c r="C21" s="36">
        <v>0</v>
      </c>
      <c r="D21" s="36">
        <v>0</v>
      </c>
      <c r="E21" s="37">
        <v>10</v>
      </c>
    </row>
    <row r="22" spans="1:5" ht="14.1" customHeight="1" x14ac:dyDescent="0.2">
      <c r="A22" s="48" t="s">
        <v>105</v>
      </c>
      <c r="B22" s="36">
        <v>3</v>
      </c>
      <c r="C22" s="36">
        <v>1</v>
      </c>
      <c r="D22" s="36">
        <v>0</v>
      </c>
      <c r="E22" s="37">
        <v>4</v>
      </c>
    </row>
    <row r="23" spans="1:5" ht="14.1" customHeight="1" x14ac:dyDescent="0.2">
      <c r="A23" s="48" t="s">
        <v>106</v>
      </c>
      <c r="B23" s="36">
        <v>0</v>
      </c>
      <c r="C23" s="36">
        <v>7</v>
      </c>
      <c r="D23" s="36">
        <v>0</v>
      </c>
      <c r="E23" s="37">
        <v>7</v>
      </c>
    </row>
    <row r="24" spans="1:5" s="30" customFormat="1" ht="14.1" customHeight="1" x14ac:dyDescent="0.2">
      <c r="A24" s="49" t="s">
        <v>129</v>
      </c>
      <c r="B24" s="38">
        <v>311</v>
      </c>
      <c r="C24" s="38">
        <v>106</v>
      </c>
      <c r="D24" s="38">
        <v>16</v>
      </c>
      <c r="E24" s="37">
        <v>433</v>
      </c>
    </row>
    <row r="25" spans="1:5" ht="15" customHeight="1" x14ac:dyDescent="0.2"/>
    <row r="26" spans="1:5" ht="15" customHeight="1" x14ac:dyDescent="0.2"/>
  </sheetData>
  <sheetProtection algorithmName="SHA-512" hashValue="dPSYfvFqMB13gxaPjR+L8E4SH1XXx/hwD2j2uvZWMoOsGqhSLHUJuBGdu539cf4aZ4Gxtr7kbeKgzBNaVjhE7A==" saltValue="V4S+Ae53KhbqJHDOR7dJ8Q==" spinCount="100000" sheet="1" autoFilter="0"/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5">
    <tabColor rgb="FFFFC000"/>
    <pageSetUpPr fitToPage="1"/>
  </sheetPr>
  <dimension ref="A1:D26"/>
  <sheetViews>
    <sheetView zoomScaleNormal="100" workbookViewId="0">
      <selection sqref="A1:D1"/>
    </sheetView>
  </sheetViews>
  <sheetFormatPr baseColWidth="10" defaultColWidth="11.5703125" defaultRowHeight="12.75" x14ac:dyDescent="0.2"/>
  <cols>
    <col min="1" max="1" width="30.7109375" style="26" customWidth="1"/>
    <col min="2" max="4" width="20.7109375" style="26" customWidth="1"/>
    <col min="5" max="16384" width="11.5703125" style="26"/>
  </cols>
  <sheetData>
    <row r="1" spans="1:4" ht="40.15" customHeight="1" x14ac:dyDescent="0.2">
      <c r="A1" s="203" t="s">
        <v>163</v>
      </c>
      <c r="B1" s="204"/>
      <c r="C1" s="204"/>
      <c r="D1" s="204"/>
    </row>
    <row r="2" spans="1:4" ht="21" customHeight="1" x14ac:dyDescent="0.2">
      <c r="A2" s="88"/>
      <c r="B2" s="89"/>
      <c r="C2" s="89"/>
      <c r="D2" s="39" t="s">
        <v>12</v>
      </c>
    </row>
    <row r="3" spans="1:4" s="29" customFormat="1" ht="45" x14ac:dyDescent="0.2">
      <c r="A3" s="66" t="s">
        <v>205</v>
      </c>
      <c r="B3" s="71" t="s">
        <v>56</v>
      </c>
      <c r="C3" s="71" t="s">
        <v>131</v>
      </c>
      <c r="D3" s="72" t="s">
        <v>132</v>
      </c>
    </row>
    <row r="4" spans="1:4" ht="18" customHeight="1" x14ac:dyDescent="0.2">
      <c r="A4" s="48" t="s">
        <v>29</v>
      </c>
      <c r="B4" s="122">
        <v>9.6997690531177838</v>
      </c>
      <c r="C4" s="122">
        <v>6.7586515445598714</v>
      </c>
      <c r="D4" s="123">
        <v>6.369458959717619</v>
      </c>
    </row>
    <row r="5" spans="1:4" ht="18" customHeight="1" x14ac:dyDescent="0.2">
      <c r="A5" s="48" t="s">
        <v>90</v>
      </c>
      <c r="B5" s="124">
        <v>7.6212471131639719</v>
      </c>
      <c r="C5" s="124">
        <v>9.2816497106054889</v>
      </c>
      <c r="D5" s="125">
        <v>9.3167187820486781</v>
      </c>
    </row>
    <row r="6" spans="1:4" ht="18" customHeight="1" x14ac:dyDescent="0.2">
      <c r="A6" s="48" t="s">
        <v>91</v>
      </c>
      <c r="B6" s="124">
        <v>6.9284064665127012</v>
      </c>
      <c r="C6" s="124">
        <v>3.0845263322886152</v>
      </c>
      <c r="D6" s="125">
        <v>2.7942006494084599</v>
      </c>
    </row>
    <row r="7" spans="1:4" ht="18" customHeight="1" x14ac:dyDescent="0.2">
      <c r="A7" s="48" t="s">
        <v>92</v>
      </c>
      <c r="B7" s="124">
        <v>0.69284064665127021</v>
      </c>
      <c r="C7" s="124">
        <v>1.5035510395669624E-2</v>
      </c>
      <c r="D7" s="125">
        <v>8.9826621402946533E-3</v>
      </c>
    </row>
    <row r="8" spans="1:4" ht="18" customHeight="1" x14ac:dyDescent="0.2">
      <c r="A8" s="48" t="s">
        <v>93</v>
      </c>
      <c r="B8" s="124">
        <v>5.7736720554272516</v>
      </c>
      <c r="C8" s="124">
        <v>0.81151703010183729</v>
      </c>
      <c r="D8" s="125">
        <v>0.80419413700468845</v>
      </c>
    </row>
    <row r="9" spans="1:4" ht="18" customHeight="1" x14ac:dyDescent="0.2">
      <c r="A9" s="48" t="s">
        <v>94</v>
      </c>
      <c r="B9" s="124">
        <v>3.9260969976905313</v>
      </c>
      <c r="C9" s="124">
        <v>2.6808846731104174</v>
      </c>
      <c r="D9" s="125">
        <v>3.0480810510457164</v>
      </c>
    </row>
    <row r="10" spans="1:4" ht="18" customHeight="1" x14ac:dyDescent="0.2">
      <c r="A10" s="48" t="s">
        <v>95</v>
      </c>
      <c r="B10" s="124">
        <v>1.8475750577367205</v>
      </c>
      <c r="C10" s="124">
        <v>0.21093650715439455</v>
      </c>
      <c r="D10" s="125">
        <v>0.2249364330750343</v>
      </c>
    </row>
    <row r="11" spans="1:4" ht="18" customHeight="1" x14ac:dyDescent="0.2">
      <c r="A11" s="48" t="s">
        <v>96</v>
      </c>
      <c r="B11" s="124">
        <v>2.0785219399538106</v>
      </c>
      <c r="C11" s="124">
        <v>0.29809967800108361</v>
      </c>
      <c r="D11" s="125">
        <v>0.2993943737215336</v>
      </c>
    </row>
    <row r="12" spans="1:4" ht="18" customHeight="1" x14ac:dyDescent="0.2">
      <c r="A12" s="48" t="s">
        <v>97</v>
      </c>
      <c r="B12" s="124">
        <v>14.780600461893764</v>
      </c>
      <c r="C12" s="124">
        <v>21.093115996573427</v>
      </c>
      <c r="D12" s="125">
        <v>21.82362896253197</v>
      </c>
    </row>
    <row r="13" spans="1:4" ht="18" customHeight="1" x14ac:dyDescent="0.2">
      <c r="A13" s="48" t="s">
        <v>98</v>
      </c>
      <c r="B13" s="124">
        <v>2.5404157043879905</v>
      </c>
      <c r="C13" s="124">
        <v>3.0857973161974952</v>
      </c>
      <c r="D13" s="125">
        <v>3.5710859737146099</v>
      </c>
    </row>
    <row r="14" spans="1:4" ht="18" customHeight="1" x14ac:dyDescent="0.2">
      <c r="A14" s="48" t="s">
        <v>99</v>
      </c>
      <c r="B14" s="124">
        <v>4.8498845265588919</v>
      </c>
      <c r="C14" s="124">
        <v>4.666480875810759</v>
      </c>
      <c r="D14" s="125">
        <v>4.9204822421952903</v>
      </c>
    </row>
    <row r="15" spans="1:4" ht="18" customHeight="1" x14ac:dyDescent="0.2">
      <c r="A15" s="48" t="s">
        <v>100</v>
      </c>
      <c r="B15" s="124">
        <v>5.7736720554272516</v>
      </c>
      <c r="C15" s="124">
        <v>14.28837769758236</v>
      </c>
      <c r="D15" s="125">
        <v>14.210543593389847</v>
      </c>
    </row>
    <row r="16" spans="1:4" ht="18" customHeight="1" x14ac:dyDescent="0.2">
      <c r="A16" s="48" t="s">
        <v>101</v>
      </c>
      <c r="B16" s="124">
        <v>1.8475750577367205</v>
      </c>
      <c r="C16" s="124">
        <v>0.11184340669015394</v>
      </c>
      <c r="D16" s="125">
        <v>8.0535941389785801E-2</v>
      </c>
    </row>
    <row r="17" spans="1:4" ht="18" customHeight="1" x14ac:dyDescent="0.2">
      <c r="A17" s="48" t="s">
        <v>127</v>
      </c>
      <c r="B17" s="124">
        <v>4.6189376443418011</v>
      </c>
      <c r="C17" s="124">
        <v>7.6320079926429738</v>
      </c>
      <c r="D17" s="125">
        <v>8.4058177046882196</v>
      </c>
    </row>
    <row r="18" spans="1:4" ht="18" customHeight="1" x14ac:dyDescent="0.2">
      <c r="A18" s="48" t="s">
        <v>171</v>
      </c>
      <c r="B18" s="124">
        <v>16.397228637413395</v>
      </c>
      <c r="C18" s="124">
        <v>16.821548308272831</v>
      </c>
      <c r="D18" s="125">
        <v>14.024223755179884</v>
      </c>
    </row>
    <row r="19" spans="1:4" ht="18" customHeight="1" x14ac:dyDescent="0.2">
      <c r="A19" s="48" t="s">
        <v>102</v>
      </c>
      <c r="B19" s="124">
        <v>1.1547344110854503</v>
      </c>
      <c r="C19" s="124">
        <v>0.7260691055101427</v>
      </c>
      <c r="D19" s="125">
        <v>0.83393994924648074</v>
      </c>
    </row>
    <row r="20" spans="1:4" ht="18" customHeight="1" x14ac:dyDescent="0.2">
      <c r="A20" s="48" t="s">
        <v>128</v>
      </c>
      <c r="B20" s="124">
        <v>4.6189376443418011</v>
      </c>
      <c r="C20" s="124">
        <v>8.1045065604883177</v>
      </c>
      <c r="D20" s="125">
        <v>8.9709385343507488</v>
      </c>
    </row>
    <row r="21" spans="1:4" ht="18" customHeight="1" x14ac:dyDescent="0.2">
      <c r="A21" s="48" t="s">
        <v>104</v>
      </c>
      <c r="B21" s="124">
        <v>2.3094688221709005</v>
      </c>
      <c r="C21" s="124">
        <v>0.12466481684363993</v>
      </c>
      <c r="D21" s="125">
        <v>0.14451304927514272</v>
      </c>
    </row>
    <row r="22" spans="1:4" ht="18" customHeight="1" x14ac:dyDescent="0.2">
      <c r="A22" s="48" t="s">
        <v>105</v>
      </c>
      <c r="B22" s="124">
        <v>0.92378752886836024</v>
      </c>
      <c r="C22" s="124">
        <v>0.15222838675430095</v>
      </c>
      <c r="D22" s="125">
        <v>0.1064341453271532</v>
      </c>
    </row>
    <row r="23" spans="1:4" ht="18" customHeight="1" x14ac:dyDescent="0.2">
      <c r="A23" s="48" t="s">
        <v>106</v>
      </c>
      <c r="B23" s="124">
        <v>1.6166281755196306</v>
      </c>
      <c r="C23" s="124">
        <v>5.2058550416221407E-2</v>
      </c>
      <c r="D23" s="125">
        <v>4.1889100548819183E-2</v>
      </c>
    </row>
    <row r="24" spans="1:4" s="30" customFormat="1" ht="18" customHeight="1" x14ac:dyDescent="0.2">
      <c r="A24" s="49" t="s">
        <v>129</v>
      </c>
      <c r="B24" s="126">
        <v>100</v>
      </c>
      <c r="C24" s="126">
        <v>99.999999999999986</v>
      </c>
      <c r="D24" s="127">
        <v>99.999999999999986</v>
      </c>
    </row>
    <row r="25" spans="1:4" ht="15" customHeight="1" x14ac:dyDescent="0.2"/>
    <row r="26" spans="1:4" ht="15" customHeight="1" x14ac:dyDescent="0.2"/>
  </sheetData>
  <sheetProtection algorithmName="SHA-512" hashValue="gMrAzr4JI/YmsPTbWRQWYRNZRKXs4FCqX0DvCelnFms/U/baEze+x9cedK1fpgbJ4803fWfbZchnUn5fbg3zzQ==" saltValue="YPjQtZMSgvCx+bNs27AuhA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17">
    <tabColor rgb="FFFFC000"/>
    <pageSetUpPr fitToPage="1"/>
  </sheetPr>
  <dimension ref="A1:I18"/>
  <sheetViews>
    <sheetView zoomScale="110" zoomScaleNormal="110" workbookViewId="0">
      <selection sqref="A1:I1"/>
    </sheetView>
  </sheetViews>
  <sheetFormatPr baseColWidth="10" defaultColWidth="11.5703125" defaultRowHeight="12.75" x14ac:dyDescent="0.2"/>
  <cols>
    <col min="1" max="1" width="14" style="92" customWidth="1"/>
    <col min="2" max="2" width="12.7109375" style="26" bestFit="1" customWidth="1"/>
    <col min="3" max="3" width="13.85546875" style="26" bestFit="1" customWidth="1"/>
    <col min="4" max="4" width="17.140625" style="26" bestFit="1" customWidth="1"/>
    <col min="5" max="5" width="14.140625" style="26" bestFit="1" customWidth="1"/>
    <col min="6" max="7" width="16.85546875" style="26" bestFit="1" customWidth="1"/>
    <col min="8" max="8" width="9.28515625" style="26" bestFit="1" customWidth="1"/>
    <col min="9" max="9" width="11.42578125" style="26" customWidth="1"/>
    <col min="10" max="16384" width="11.5703125" style="26"/>
  </cols>
  <sheetData>
    <row r="1" spans="1:9" ht="33" customHeight="1" x14ac:dyDescent="0.2">
      <c r="A1" s="195" t="s">
        <v>138</v>
      </c>
      <c r="B1" s="200"/>
      <c r="C1" s="200"/>
      <c r="D1" s="200"/>
      <c r="E1" s="200"/>
      <c r="F1" s="200"/>
      <c r="G1" s="200"/>
      <c r="H1" s="200"/>
      <c r="I1" s="200"/>
    </row>
    <row r="2" spans="1:9" ht="21" customHeight="1" x14ac:dyDescent="0.2">
      <c r="B2" s="40"/>
      <c r="C2" s="40"/>
      <c r="D2" s="40"/>
      <c r="E2" s="40"/>
      <c r="F2" s="40"/>
      <c r="G2" s="40"/>
      <c r="H2" s="40"/>
      <c r="I2" s="25" t="s">
        <v>134</v>
      </c>
    </row>
    <row r="3" spans="1:9" ht="45.75" customHeight="1" x14ac:dyDescent="0.2">
      <c r="A3" s="130" t="s">
        <v>214</v>
      </c>
      <c r="B3" s="130" t="s">
        <v>135</v>
      </c>
      <c r="C3" s="130" t="s">
        <v>136</v>
      </c>
      <c r="D3" s="130" t="s">
        <v>221</v>
      </c>
      <c r="E3" s="130" t="s">
        <v>137</v>
      </c>
      <c r="F3" s="131" t="s">
        <v>206</v>
      </c>
      <c r="G3" s="131" t="s">
        <v>207</v>
      </c>
      <c r="H3" s="131" t="s">
        <v>208</v>
      </c>
      <c r="I3" s="132" t="s">
        <v>209</v>
      </c>
    </row>
    <row r="4" spans="1:9" ht="18" customHeight="1" x14ac:dyDescent="0.2">
      <c r="A4" s="133">
        <v>1</v>
      </c>
      <c r="B4" s="43">
        <v>210</v>
      </c>
      <c r="C4" s="44">
        <v>0.4861111111111111</v>
      </c>
      <c r="D4" s="43">
        <v>5933636510.2600002</v>
      </c>
      <c r="E4" s="43">
        <v>28255411.953619048</v>
      </c>
      <c r="F4" s="43">
        <v>5933636510.2600002</v>
      </c>
      <c r="G4" s="43">
        <v>5912392000.521513</v>
      </c>
      <c r="H4" s="44">
        <v>1</v>
      </c>
      <c r="I4" s="45">
        <v>0.99641964759692425</v>
      </c>
    </row>
    <row r="5" spans="1:9" ht="18" customHeight="1" x14ac:dyDescent="0.2">
      <c r="A5" s="131" t="s">
        <v>57</v>
      </c>
      <c r="B5" s="43">
        <v>32</v>
      </c>
      <c r="C5" s="44">
        <v>7.407407407407407E-2</v>
      </c>
      <c r="D5" s="43">
        <v>762637755.67999983</v>
      </c>
      <c r="E5" s="43">
        <v>23832429.864999995</v>
      </c>
      <c r="F5" s="43">
        <v>744724186.7044673</v>
      </c>
      <c r="G5" s="43">
        <v>738791094.88561499</v>
      </c>
      <c r="H5" s="44">
        <v>0.97651103837685027</v>
      </c>
      <c r="I5" s="45">
        <v>0.96873133985725357</v>
      </c>
    </row>
    <row r="6" spans="1:9" ht="18" customHeight="1" x14ac:dyDescent="0.2">
      <c r="A6" s="131" t="s">
        <v>58</v>
      </c>
      <c r="B6" s="43">
        <v>16</v>
      </c>
      <c r="C6" s="44">
        <v>3.7037037037037035E-2</v>
      </c>
      <c r="D6" s="43">
        <v>1244830963.96</v>
      </c>
      <c r="E6" s="43">
        <v>77801935.247500002</v>
      </c>
      <c r="F6" s="43">
        <v>1029658148.62121</v>
      </c>
      <c r="G6" s="43">
        <v>1016963308.26793</v>
      </c>
      <c r="H6" s="44">
        <v>0.82714696085780837</v>
      </c>
      <c r="I6" s="45">
        <v>0.81694891733156472</v>
      </c>
    </row>
    <row r="7" spans="1:9" ht="18" customHeight="1" x14ac:dyDescent="0.2">
      <c r="A7" s="131" t="s">
        <v>59</v>
      </c>
      <c r="B7" s="43">
        <v>18</v>
      </c>
      <c r="C7" s="44">
        <v>4.1666666666666664E-2</v>
      </c>
      <c r="D7" s="43">
        <v>310463524.75</v>
      </c>
      <c r="E7" s="43">
        <v>17247973.597222224</v>
      </c>
      <c r="F7" s="43">
        <v>230611630.918015</v>
      </c>
      <c r="G7" s="43">
        <v>227584183.09934896</v>
      </c>
      <c r="H7" s="44">
        <v>0.74279782497384983</v>
      </c>
      <c r="I7" s="45">
        <v>0.73304644493297744</v>
      </c>
    </row>
    <row r="8" spans="1:9" ht="18" customHeight="1" x14ac:dyDescent="0.2">
      <c r="A8" s="131" t="s">
        <v>60</v>
      </c>
      <c r="B8" s="43">
        <v>10</v>
      </c>
      <c r="C8" s="44">
        <v>2.3148148148148147E-2</v>
      </c>
      <c r="D8" s="43">
        <v>301982292.81</v>
      </c>
      <c r="E8" s="43">
        <v>30198229.280999999</v>
      </c>
      <c r="F8" s="43">
        <v>199493449.55096799</v>
      </c>
      <c r="G8" s="43">
        <v>198449881.494257</v>
      </c>
      <c r="H8" s="44">
        <v>0.66061307004011816</v>
      </c>
      <c r="I8" s="45">
        <v>0.6571573440536691</v>
      </c>
    </row>
    <row r="9" spans="1:9" ht="18" customHeight="1" x14ac:dyDescent="0.2">
      <c r="A9" s="131" t="s">
        <v>61</v>
      </c>
      <c r="B9" s="43">
        <v>57</v>
      </c>
      <c r="C9" s="44">
        <v>0.13194444444444445</v>
      </c>
      <c r="D9" s="43">
        <v>1124568601.6300001</v>
      </c>
      <c r="E9" s="43">
        <v>19729273.712807018</v>
      </c>
      <c r="F9" s="43">
        <v>577705461.01443982</v>
      </c>
      <c r="G9" s="43">
        <v>568795159.4669199</v>
      </c>
      <c r="H9" s="44">
        <v>0.51371295639686865</v>
      </c>
      <c r="I9" s="45">
        <v>0.50578965004223198</v>
      </c>
    </row>
    <row r="10" spans="1:9" ht="18" customHeight="1" x14ac:dyDescent="0.2">
      <c r="A10" s="131" t="s">
        <v>62</v>
      </c>
      <c r="B10" s="43">
        <v>89</v>
      </c>
      <c r="C10" s="44">
        <v>0.20601851851851852</v>
      </c>
      <c r="D10" s="43">
        <v>708025600.20000005</v>
      </c>
      <c r="E10" s="43">
        <v>7955343.8224719111</v>
      </c>
      <c r="F10" s="43">
        <v>243876608.30299807</v>
      </c>
      <c r="G10" s="43">
        <v>286816231.354195</v>
      </c>
      <c r="H10" s="44">
        <v>0.34444603166059085</v>
      </c>
      <c r="I10" s="45">
        <v>0.40509302385842599</v>
      </c>
    </row>
    <row r="11" spans="1:9" s="30" customFormat="1" ht="18" customHeight="1" x14ac:dyDescent="0.2">
      <c r="A11" s="134" t="s">
        <v>11</v>
      </c>
      <c r="B11" s="46">
        <v>432</v>
      </c>
      <c r="C11" s="47">
        <v>1</v>
      </c>
      <c r="D11" s="46">
        <v>10386145249.290001</v>
      </c>
      <c r="E11" s="46">
        <v>24042002.891875003</v>
      </c>
      <c r="F11" s="46">
        <v>8959705995.3720989</v>
      </c>
      <c r="G11" s="46">
        <v>8949791859.0897789</v>
      </c>
      <c r="H11" s="47">
        <v>0.86265941601236384</v>
      </c>
      <c r="I11" s="45">
        <v>0.86170486203258023</v>
      </c>
    </row>
    <row r="12" spans="1:9" ht="15" customHeight="1" x14ac:dyDescent="0.2"/>
    <row r="13" spans="1:9" ht="15" customHeight="1" x14ac:dyDescent="0.2"/>
    <row r="14" spans="1:9" ht="15" customHeight="1" x14ac:dyDescent="0.2"/>
    <row r="18" ht="15" customHeight="1" x14ac:dyDescent="0.2"/>
  </sheetData>
  <sheetProtection algorithmName="SHA-512" hashValue="S/iTZOTtMSMqoGmLQ2tQq4asEQ+dopw2CP3ex71NzuTTesKzWdfSeUu4+UVnY7qkDcEC+y86sTO1Xt2S8Ubf9Q==" saltValue="pZZqD3LlDq/6PapBIauIUQ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6">
    <tabColor theme="6" tint="-0.249977111117893"/>
  </sheetPr>
  <dimension ref="A1:L20"/>
  <sheetViews>
    <sheetView showGridLines="0" zoomScaleNormal="100" workbookViewId="0">
      <selection sqref="A1:G1"/>
    </sheetView>
  </sheetViews>
  <sheetFormatPr baseColWidth="10" defaultColWidth="11.5703125" defaultRowHeight="12.75" x14ac:dyDescent="0.2"/>
  <cols>
    <col min="1" max="9" width="11.5703125" style="26"/>
    <col min="10" max="10" width="11.5703125" style="26" customWidth="1"/>
    <col min="11" max="11" width="17.140625" style="26" hidden="1" customWidth="1"/>
    <col min="12" max="12" width="11.5703125" style="26" hidden="1" customWidth="1"/>
    <col min="13" max="13" width="11.5703125" style="26" customWidth="1"/>
    <col min="14" max="16384" width="11.5703125" style="26"/>
  </cols>
  <sheetData>
    <row r="1" spans="1:12" ht="29.25" customHeight="1" x14ac:dyDescent="0.2">
      <c r="A1" s="201" t="s">
        <v>133</v>
      </c>
      <c r="B1" s="201"/>
      <c r="C1" s="201"/>
      <c r="D1" s="201"/>
      <c r="E1" s="201"/>
      <c r="F1" s="201"/>
      <c r="G1" s="201"/>
      <c r="K1" s="187" t="s">
        <v>28</v>
      </c>
      <c r="L1" s="90">
        <v>0.51537534292239207</v>
      </c>
    </row>
    <row r="2" spans="1:12" ht="14.45" customHeight="1" x14ac:dyDescent="0.2">
      <c r="G2" s="25" t="s">
        <v>12</v>
      </c>
      <c r="K2" s="187" t="s">
        <v>53</v>
      </c>
      <c r="L2" s="90">
        <v>0.60314562500596902</v>
      </c>
    </row>
    <row r="3" spans="1:12" x14ac:dyDescent="0.2">
      <c r="K3" s="187" t="s">
        <v>33</v>
      </c>
      <c r="L3" s="90">
        <v>0.62117822807225143</v>
      </c>
    </row>
    <row r="4" spans="1:12" x14ac:dyDescent="0.2">
      <c r="K4" s="187" t="s">
        <v>27</v>
      </c>
      <c r="L4" s="90">
        <v>0.69413804044637639</v>
      </c>
    </row>
    <row r="5" spans="1:12" x14ac:dyDescent="0.2">
      <c r="K5" s="187" t="s">
        <v>171</v>
      </c>
      <c r="L5" s="135">
        <v>0.71920006011000037</v>
      </c>
    </row>
    <row r="6" spans="1:12" x14ac:dyDescent="0.2">
      <c r="K6" s="187" t="s">
        <v>43</v>
      </c>
      <c r="L6" s="90">
        <v>0.78145856701850036</v>
      </c>
    </row>
    <row r="7" spans="1:12" x14ac:dyDescent="0.2">
      <c r="K7" s="187" t="s">
        <v>44</v>
      </c>
      <c r="L7" s="90">
        <v>0.81297901797006256</v>
      </c>
    </row>
    <row r="8" spans="1:12" x14ac:dyDescent="0.2">
      <c r="K8" s="187" t="s">
        <v>30</v>
      </c>
      <c r="L8" s="90">
        <v>0.8548700647450288</v>
      </c>
    </row>
    <row r="9" spans="1:12" x14ac:dyDescent="0.2">
      <c r="K9" s="187" t="s">
        <v>50</v>
      </c>
      <c r="L9" s="90">
        <v>0.85795521669981079</v>
      </c>
    </row>
    <row r="10" spans="1:12" x14ac:dyDescent="0.2">
      <c r="K10" s="187" t="s">
        <v>31</v>
      </c>
      <c r="L10" s="90">
        <v>0.86596788076145037</v>
      </c>
    </row>
    <row r="11" spans="1:12" x14ac:dyDescent="0.2">
      <c r="K11" s="187" t="s">
        <v>49</v>
      </c>
      <c r="L11" s="90">
        <v>0.86640107289171631</v>
      </c>
    </row>
    <row r="12" spans="1:12" x14ac:dyDescent="0.2">
      <c r="K12" s="187" t="s">
        <v>41</v>
      </c>
      <c r="L12" s="90">
        <v>0.89253052517630305</v>
      </c>
    </row>
    <row r="13" spans="1:12" x14ac:dyDescent="0.2">
      <c r="K13" s="187" t="s">
        <v>34</v>
      </c>
      <c r="L13" s="90">
        <v>0.90960958596918384</v>
      </c>
    </row>
    <row r="14" spans="1:12" x14ac:dyDescent="0.2">
      <c r="K14" s="187" t="s">
        <v>40</v>
      </c>
      <c r="L14" s="90">
        <v>0.91990905539693679</v>
      </c>
    </row>
    <row r="15" spans="1:12" ht="22.5" x14ac:dyDescent="0.2">
      <c r="K15" s="187" t="s">
        <v>42</v>
      </c>
      <c r="L15" s="90">
        <v>0.9501189939399477</v>
      </c>
    </row>
    <row r="16" spans="1:12" x14ac:dyDescent="0.2">
      <c r="K16" s="187" t="s">
        <v>51</v>
      </c>
      <c r="L16" s="90">
        <v>0.95487858350468424</v>
      </c>
    </row>
    <row r="17" spans="11:12" x14ac:dyDescent="0.2">
      <c r="K17" s="187" t="s">
        <v>32</v>
      </c>
      <c r="L17" s="90">
        <v>0.9808107769644262</v>
      </c>
    </row>
    <row r="18" spans="11:12" x14ac:dyDescent="0.2">
      <c r="K18" s="187" t="s">
        <v>36</v>
      </c>
      <c r="L18" s="90">
        <v>0.99081751061594725</v>
      </c>
    </row>
    <row r="19" spans="11:12" x14ac:dyDescent="0.2">
      <c r="K19" s="187" t="s">
        <v>39</v>
      </c>
      <c r="L19" s="90">
        <v>0.99831997034317632</v>
      </c>
    </row>
    <row r="20" spans="11:12" x14ac:dyDescent="0.2">
      <c r="K20" s="187" t="s">
        <v>52</v>
      </c>
      <c r="L20" s="91">
        <v>1</v>
      </c>
    </row>
  </sheetData>
  <sheetProtection algorithmName="SHA-512" hashValue="7skwhzMZYblvA/z6Sl2jW7b2mArHq5+qOzHswLjUpQBZyT2u/q8S5nhFvfK5bbDSE3vCcojZsbSXJkPvuMqIoA==" saltValue="+USALn8BcOAHdzsPjug4Gg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18">
    <tabColor rgb="FFFFC000"/>
    <pageSetUpPr fitToPage="1"/>
  </sheetPr>
  <dimension ref="A1:H16"/>
  <sheetViews>
    <sheetView zoomScale="130" zoomScaleNormal="130" workbookViewId="0">
      <selection sqref="A1:H1"/>
    </sheetView>
  </sheetViews>
  <sheetFormatPr baseColWidth="10" defaultColWidth="11.5703125" defaultRowHeight="12.75" x14ac:dyDescent="0.2"/>
  <cols>
    <col min="1" max="1" width="14" style="92" customWidth="1"/>
    <col min="2" max="3" width="11" style="26" bestFit="1" customWidth="1"/>
    <col min="4" max="4" width="13.85546875" style="26" bestFit="1" customWidth="1"/>
    <col min="5" max="6" width="12.5703125" style="26" bestFit="1" customWidth="1"/>
    <col min="7" max="7" width="11" style="26" bestFit="1" customWidth="1"/>
    <col min="8" max="8" width="13.7109375" style="26" bestFit="1" customWidth="1"/>
    <col min="9" max="16384" width="11.5703125" style="26"/>
  </cols>
  <sheetData>
    <row r="1" spans="1:8" ht="27" customHeight="1" x14ac:dyDescent="0.2">
      <c r="A1" s="203" t="s">
        <v>139</v>
      </c>
      <c r="B1" s="204"/>
      <c r="C1" s="204"/>
      <c r="D1" s="204"/>
      <c r="E1" s="204"/>
      <c r="F1" s="204"/>
      <c r="G1" s="204"/>
      <c r="H1" s="204"/>
    </row>
    <row r="2" spans="1:8" ht="19.899999999999999" customHeight="1" x14ac:dyDescent="0.2">
      <c r="A2" s="55"/>
      <c r="B2" s="40"/>
      <c r="C2" s="40"/>
      <c r="D2" s="40"/>
      <c r="E2" s="40"/>
      <c r="F2" s="40"/>
      <c r="G2" s="40"/>
      <c r="H2" s="148" t="s">
        <v>134</v>
      </c>
    </row>
    <row r="3" spans="1:8" ht="48" customHeight="1" x14ac:dyDescent="0.2">
      <c r="A3" s="73" t="s">
        <v>214</v>
      </c>
      <c r="B3" s="139" t="s">
        <v>227</v>
      </c>
      <c r="C3" s="139" t="s">
        <v>228</v>
      </c>
      <c r="D3" s="139" t="s">
        <v>64</v>
      </c>
      <c r="E3" s="137" t="s">
        <v>210</v>
      </c>
      <c r="F3" s="137" t="s">
        <v>211</v>
      </c>
      <c r="G3" s="137" t="s">
        <v>222</v>
      </c>
      <c r="H3" s="140" t="s">
        <v>212</v>
      </c>
    </row>
    <row r="4" spans="1:8" ht="12.95" customHeight="1" x14ac:dyDescent="0.2">
      <c r="A4" s="136">
        <v>1</v>
      </c>
      <c r="B4" s="141" t="s">
        <v>15</v>
      </c>
      <c r="C4" s="142" t="s">
        <v>15</v>
      </c>
      <c r="D4" s="141" t="s">
        <v>15</v>
      </c>
      <c r="E4" s="141" t="s">
        <v>15</v>
      </c>
      <c r="F4" s="141" t="s">
        <v>15</v>
      </c>
      <c r="G4" s="142" t="s">
        <v>15</v>
      </c>
      <c r="H4" s="143" t="s">
        <v>15</v>
      </c>
    </row>
    <row r="5" spans="1:8" ht="12.95" customHeight="1" x14ac:dyDescent="0.2">
      <c r="A5" s="137" t="s">
        <v>57</v>
      </c>
      <c r="B5" s="141">
        <v>15</v>
      </c>
      <c r="C5" s="144">
        <v>0.46875</v>
      </c>
      <c r="D5" s="141">
        <v>611838536.12999988</v>
      </c>
      <c r="E5" s="141">
        <v>2808921.9586829995</v>
      </c>
      <c r="F5" s="141">
        <v>10504342.398374001</v>
      </c>
      <c r="G5" s="144">
        <v>4.5909529930069264E-3</v>
      </c>
      <c r="H5" s="145">
        <v>1.7168487726869984E-2</v>
      </c>
    </row>
    <row r="6" spans="1:8" ht="12.95" customHeight="1" x14ac:dyDescent="0.2">
      <c r="A6" s="137" t="s">
        <v>58</v>
      </c>
      <c r="B6" s="141">
        <v>7</v>
      </c>
      <c r="C6" s="144">
        <v>0.4375</v>
      </c>
      <c r="D6" s="141">
        <v>1174172215.97</v>
      </c>
      <c r="E6" s="141">
        <v>12123248</v>
      </c>
      <c r="F6" s="141">
        <v>190500387.81537399</v>
      </c>
      <c r="G6" s="144">
        <v>1.0324931756271218E-2</v>
      </c>
      <c r="H6" s="145">
        <v>0.1622422888434632</v>
      </c>
    </row>
    <row r="7" spans="1:8" ht="12.95" customHeight="1" x14ac:dyDescent="0.2">
      <c r="A7" s="137" t="s">
        <v>59</v>
      </c>
      <c r="B7" s="141">
        <v>9</v>
      </c>
      <c r="C7" s="144">
        <v>0.5</v>
      </c>
      <c r="D7" s="141">
        <v>228857301.17000002</v>
      </c>
      <c r="E7" s="141" t="s">
        <v>15</v>
      </c>
      <c r="F7" s="141">
        <v>48257245.559277005</v>
      </c>
      <c r="G7" s="144">
        <v>0</v>
      </c>
      <c r="H7" s="145">
        <v>0.21086172611740497</v>
      </c>
    </row>
    <row r="8" spans="1:8" ht="12.95" customHeight="1" x14ac:dyDescent="0.2">
      <c r="A8" s="137" t="s">
        <v>60</v>
      </c>
      <c r="B8" s="141">
        <v>5</v>
      </c>
      <c r="C8" s="144">
        <v>0.5</v>
      </c>
      <c r="D8" s="141">
        <v>176664476</v>
      </c>
      <c r="E8" s="141" t="s">
        <v>15</v>
      </c>
      <c r="F8" s="141">
        <v>51203482.8402</v>
      </c>
      <c r="G8" s="144">
        <v>0</v>
      </c>
      <c r="H8" s="145">
        <v>0.28983462889392658</v>
      </c>
    </row>
    <row r="9" spans="1:8" ht="12.95" customHeight="1" x14ac:dyDescent="0.2">
      <c r="A9" s="137" t="s">
        <v>61</v>
      </c>
      <c r="B9" s="141">
        <v>41</v>
      </c>
      <c r="C9" s="144">
        <v>0.7192982456140351</v>
      </c>
      <c r="D9" s="141">
        <v>903642100.01999998</v>
      </c>
      <c r="E9" s="141">
        <v>54874519.662</v>
      </c>
      <c r="F9" s="141">
        <v>363472244.66144794</v>
      </c>
      <c r="G9" s="144">
        <v>6.072594411082162E-2</v>
      </c>
      <c r="H9" s="145">
        <v>0.40223031292300715</v>
      </c>
    </row>
    <row r="10" spans="1:8" ht="12.95" customHeight="1" x14ac:dyDescent="0.2">
      <c r="A10" s="137" t="s">
        <v>62</v>
      </c>
      <c r="B10" s="141">
        <v>66</v>
      </c>
      <c r="C10" s="144">
        <v>0.7415730337078652</v>
      </c>
      <c r="D10" s="141">
        <v>632243501.68999994</v>
      </c>
      <c r="E10" s="141">
        <v>65629643.523777984</v>
      </c>
      <c r="F10" s="141">
        <v>246282201.48497799</v>
      </c>
      <c r="G10" s="144">
        <v>0.10380437813650689</v>
      </c>
      <c r="H10" s="145">
        <v>0.38953694395697319</v>
      </c>
    </row>
    <row r="11" spans="1:8" s="30" customFormat="1" ht="12.95" customHeight="1" x14ac:dyDescent="0.2">
      <c r="A11" s="138" t="s">
        <v>11</v>
      </c>
      <c r="B11" s="146">
        <v>143</v>
      </c>
      <c r="C11" s="147">
        <v>0.33101851851851855</v>
      </c>
      <c r="D11" s="146">
        <v>3727418130.98</v>
      </c>
      <c r="E11" s="146">
        <v>135436333.14446098</v>
      </c>
      <c r="F11" s="146">
        <v>910219904.75965095</v>
      </c>
      <c r="G11" s="147">
        <v>3.6335159723240529E-2</v>
      </c>
      <c r="H11" s="145">
        <v>0.24419581403933854</v>
      </c>
    </row>
    <row r="12" spans="1:8" ht="15" customHeight="1" x14ac:dyDescent="0.2"/>
    <row r="13" spans="1:8" ht="15" customHeight="1" x14ac:dyDescent="0.2"/>
    <row r="14" spans="1:8" ht="15" customHeight="1" x14ac:dyDescent="0.2"/>
    <row r="16" spans="1:8" ht="15" customHeight="1" x14ac:dyDescent="0.2"/>
  </sheetData>
  <sheetProtection algorithmName="SHA-512" hashValue="QhMpi6kl07FFKT1gIIUhAdCRVd+/ysI8YZigFy0y4y/iIFXwpdF4QWouOjl8lik4SuWHNbzvIuH1T+D5aw+L+Q==" saltValue="GbdQ8+FlqzwuFPESkamY8w==" spinCount="100000" sheet="1" autoFilter="0"/>
  <mergeCells count="1">
    <mergeCell ref="A1:H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9">
    <tabColor rgb="FFFFC000"/>
    <pageSetUpPr fitToPage="1"/>
  </sheetPr>
  <dimension ref="A1:J27"/>
  <sheetViews>
    <sheetView zoomScaleNormal="100" workbookViewId="0">
      <selection sqref="A1:J1"/>
    </sheetView>
  </sheetViews>
  <sheetFormatPr baseColWidth="10" defaultColWidth="11.5703125" defaultRowHeight="12.75" x14ac:dyDescent="0.2"/>
  <cols>
    <col min="1" max="1" width="25.7109375" style="26" customWidth="1"/>
    <col min="2" max="8" width="12.7109375" style="26" customWidth="1"/>
    <col min="9" max="9" width="16.85546875" style="30" customWidth="1"/>
    <col min="10" max="10" width="12.7109375" style="26" customWidth="1"/>
    <col min="11" max="16384" width="11.5703125" style="26"/>
  </cols>
  <sheetData>
    <row r="1" spans="1:10" ht="18" customHeight="1" x14ac:dyDescent="0.2">
      <c r="A1" s="207" t="s">
        <v>309</v>
      </c>
      <c r="B1" s="204"/>
      <c r="C1" s="204"/>
      <c r="D1" s="204"/>
      <c r="E1" s="204"/>
      <c r="F1" s="204"/>
      <c r="G1" s="204"/>
      <c r="H1" s="204"/>
      <c r="I1" s="204"/>
      <c r="J1" s="208"/>
    </row>
    <row r="2" spans="1:10" ht="19.899999999999999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69</v>
      </c>
    </row>
    <row r="3" spans="1:10" s="29" customFormat="1" ht="79.150000000000006" customHeight="1" x14ac:dyDescent="0.2">
      <c r="A3" s="86" t="s">
        <v>205</v>
      </c>
      <c r="B3" s="87" t="s">
        <v>63</v>
      </c>
      <c r="C3" s="87" t="s">
        <v>66</v>
      </c>
      <c r="D3" s="87" t="s">
        <v>65</v>
      </c>
      <c r="E3" s="87" t="s">
        <v>67</v>
      </c>
      <c r="F3" s="87" t="s">
        <v>68</v>
      </c>
      <c r="G3" s="42" t="s">
        <v>142</v>
      </c>
      <c r="H3" s="42" t="s">
        <v>143</v>
      </c>
      <c r="I3" s="42" t="s">
        <v>141</v>
      </c>
      <c r="J3" s="79" t="s">
        <v>11</v>
      </c>
    </row>
    <row r="4" spans="1:10" ht="18" customHeight="1" x14ac:dyDescent="0.2">
      <c r="A4" s="32" t="s">
        <v>29</v>
      </c>
      <c r="B4" s="80">
        <v>1</v>
      </c>
      <c r="C4" s="80">
        <v>24</v>
      </c>
      <c r="D4" s="80">
        <v>1</v>
      </c>
      <c r="E4" s="80">
        <v>5</v>
      </c>
      <c r="F4" s="80">
        <v>0</v>
      </c>
      <c r="G4" s="80">
        <v>3</v>
      </c>
      <c r="H4" s="80">
        <v>2</v>
      </c>
      <c r="I4" s="80">
        <v>2</v>
      </c>
      <c r="J4" s="93">
        <v>38</v>
      </c>
    </row>
    <row r="5" spans="1:10" ht="18" customHeight="1" x14ac:dyDescent="0.2">
      <c r="A5" s="32" t="s">
        <v>31</v>
      </c>
      <c r="B5" s="94">
        <v>0</v>
      </c>
      <c r="C5" s="94">
        <v>9</v>
      </c>
      <c r="D5" s="94">
        <v>0</v>
      </c>
      <c r="E5" s="94">
        <v>2</v>
      </c>
      <c r="F5" s="94">
        <v>0</v>
      </c>
      <c r="G5" s="94">
        <v>2</v>
      </c>
      <c r="H5" s="94">
        <v>0</v>
      </c>
      <c r="I5" s="94">
        <v>0</v>
      </c>
      <c r="J5" s="95">
        <v>13</v>
      </c>
    </row>
    <row r="6" spans="1:10" ht="18" customHeight="1" x14ac:dyDescent="0.2">
      <c r="A6" s="32" t="s">
        <v>43</v>
      </c>
      <c r="B6" s="94">
        <v>0</v>
      </c>
      <c r="C6" s="94">
        <v>2</v>
      </c>
      <c r="D6" s="94">
        <v>0</v>
      </c>
      <c r="E6" s="94">
        <v>1</v>
      </c>
      <c r="F6" s="94">
        <v>0</v>
      </c>
      <c r="G6" s="94">
        <v>3</v>
      </c>
      <c r="H6" s="94">
        <v>0</v>
      </c>
      <c r="I6" s="94">
        <v>0</v>
      </c>
      <c r="J6" s="95">
        <v>6</v>
      </c>
    </row>
    <row r="7" spans="1:10" ht="18" customHeight="1" x14ac:dyDescent="0.2">
      <c r="A7" s="32" t="s">
        <v>92</v>
      </c>
      <c r="B7" s="94">
        <v>1</v>
      </c>
      <c r="C7" s="94">
        <v>9</v>
      </c>
      <c r="D7" s="94">
        <v>1</v>
      </c>
      <c r="E7" s="94">
        <v>3</v>
      </c>
      <c r="F7" s="94">
        <v>0</v>
      </c>
      <c r="G7" s="94">
        <v>2</v>
      </c>
      <c r="H7" s="94">
        <v>0</v>
      </c>
      <c r="I7" s="94">
        <v>3</v>
      </c>
      <c r="J7" s="95">
        <v>19</v>
      </c>
    </row>
    <row r="8" spans="1:10" ht="18" customHeight="1" x14ac:dyDescent="0.2">
      <c r="A8" s="32" t="s">
        <v>30</v>
      </c>
      <c r="B8" s="94">
        <v>2</v>
      </c>
      <c r="C8" s="94">
        <v>4</v>
      </c>
      <c r="D8" s="94">
        <v>0</v>
      </c>
      <c r="E8" s="94">
        <v>0</v>
      </c>
      <c r="F8" s="94">
        <v>0</v>
      </c>
      <c r="G8" s="94">
        <v>0</v>
      </c>
      <c r="H8" s="94">
        <v>3</v>
      </c>
      <c r="I8" s="94">
        <v>0</v>
      </c>
      <c r="J8" s="95">
        <v>9</v>
      </c>
    </row>
    <row r="9" spans="1:10" ht="18" customHeight="1" x14ac:dyDescent="0.2">
      <c r="A9" s="32" t="s">
        <v>94</v>
      </c>
      <c r="B9" s="94">
        <v>0</v>
      </c>
      <c r="C9" s="94">
        <v>0</v>
      </c>
      <c r="D9" s="94">
        <v>0</v>
      </c>
      <c r="E9" s="94">
        <v>1</v>
      </c>
      <c r="F9" s="94">
        <v>0</v>
      </c>
      <c r="G9" s="94">
        <v>0</v>
      </c>
      <c r="H9" s="94">
        <v>1</v>
      </c>
      <c r="I9" s="94">
        <v>0</v>
      </c>
      <c r="J9" s="95">
        <v>2</v>
      </c>
    </row>
    <row r="10" spans="1:10" ht="18" customHeight="1" x14ac:dyDescent="0.2">
      <c r="A10" s="32" t="s">
        <v>95</v>
      </c>
      <c r="B10" s="94">
        <v>2</v>
      </c>
      <c r="C10" s="94">
        <v>2</v>
      </c>
      <c r="D10" s="94">
        <v>0</v>
      </c>
      <c r="E10" s="94">
        <v>0</v>
      </c>
      <c r="F10" s="94">
        <v>0</v>
      </c>
      <c r="G10" s="94">
        <v>1</v>
      </c>
      <c r="H10" s="94">
        <v>1</v>
      </c>
      <c r="I10" s="94">
        <v>1</v>
      </c>
      <c r="J10" s="95">
        <v>7</v>
      </c>
    </row>
    <row r="11" spans="1:10" ht="18" customHeight="1" x14ac:dyDescent="0.2">
      <c r="A11" s="32" t="s">
        <v>49</v>
      </c>
      <c r="B11" s="94">
        <v>1</v>
      </c>
      <c r="C11" s="94">
        <v>0</v>
      </c>
      <c r="D11" s="94">
        <v>0</v>
      </c>
      <c r="E11" s="94">
        <v>2</v>
      </c>
      <c r="F11" s="94">
        <v>0</v>
      </c>
      <c r="G11" s="94">
        <v>0</v>
      </c>
      <c r="H11" s="94">
        <v>0</v>
      </c>
      <c r="I11" s="94">
        <v>0</v>
      </c>
      <c r="J11" s="95">
        <v>3</v>
      </c>
    </row>
    <row r="12" spans="1:10" ht="18" customHeight="1" x14ac:dyDescent="0.2">
      <c r="A12" s="32" t="s">
        <v>41</v>
      </c>
      <c r="B12" s="94">
        <v>6</v>
      </c>
      <c r="C12" s="94">
        <v>56</v>
      </c>
      <c r="D12" s="94">
        <v>10</v>
      </c>
      <c r="E12" s="94">
        <v>8</v>
      </c>
      <c r="F12" s="94">
        <v>1</v>
      </c>
      <c r="G12" s="94">
        <v>20</v>
      </c>
      <c r="H12" s="94">
        <v>3</v>
      </c>
      <c r="I12" s="94">
        <v>9</v>
      </c>
      <c r="J12" s="95">
        <v>113</v>
      </c>
    </row>
    <row r="13" spans="1:10" ht="18" customHeight="1" x14ac:dyDescent="0.2">
      <c r="A13" s="32" t="s">
        <v>98</v>
      </c>
      <c r="B13" s="94">
        <v>0</v>
      </c>
      <c r="C13" s="94">
        <v>8</v>
      </c>
      <c r="D13" s="94">
        <v>1</v>
      </c>
      <c r="E13" s="94">
        <v>2</v>
      </c>
      <c r="F13" s="94">
        <v>0</v>
      </c>
      <c r="G13" s="94">
        <v>6</v>
      </c>
      <c r="H13" s="94">
        <v>0</v>
      </c>
      <c r="I13" s="94">
        <v>0</v>
      </c>
      <c r="J13" s="95">
        <v>17</v>
      </c>
    </row>
    <row r="14" spans="1:10" ht="18" customHeight="1" x14ac:dyDescent="0.2">
      <c r="A14" s="32" t="s">
        <v>99</v>
      </c>
      <c r="B14" s="94">
        <v>0</v>
      </c>
      <c r="C14" s="94">
        <v>11</v>
      </c>
      <c r="D14" s="94">
        <v>1</v>
      </c>
      <c r="E14" s="94">
        <v>1</v>
      </c>
      <c r="F14" s="94">
        <v>0</v>
      </c>
      <c r="G14" s="94">
        <v>2</v>
      </c>
      <c r="H14" s="94">
        <v>1</v>
      </c>
      <c r="I14" s="94">
        <v>4</v>
      </c>
      <c r="J14" s="95">
        <v>20</v>
      </c>
    </row>
    <row r="15" spans="1:10" ht="18" customHeight="1" x14ac:dyDescent="0.2">
      <c r="A15" s="32" t="s">
        <v>87</v>
      </c>
      <c r="B15" s="94">
        <v>2</v>
      </c>
      <c r="C15" s="94">
        <v>16</v>
      </c>
      <c r="D15" s="94">
        <v>0</v>
      </c>
      <c r="E15" s="94">
        <v>2</v>
      </c>
      <c r="F15" s="94">
        <v>0</v>
      </c>
      <c r="G15" s="94">
        <v>1</v>
      </c>
      <c r="H15" s="94">
        <v>2</v>
      </c>
      <c r="I15" s="94">
        <v>0</v>
      </c>
      <c r="J15" s="95">
        <v>23</v>
      </c>
    </row>
    <row r="16" spans="1:10" ht="18" customHeight="1" x14ac:dyDescent="0.2">
      <c r="A16" s="32" t="s">
        <v>33</v>
      </c>
      <c r="B16" s="94">
        <v>0</v>
      </c>
      <c r="C16" s="94">
        <v>6</v>
      </c>
      <c r="D16" s="94">
        <v>0</v>
      </c>
      <c r="E16" s="94">
        <v>1</v>
      </c>
      <c r="F16" s="94">
        <v>0</v>
      </c>
      <c r="G16" s="94">
        <v>1</v>
      </c>
      <c r="H16" s="94">
        <v>2</v>
      </c>
      <c r="I16" s="94">
        <v>0</v>
      </c>
      <c r="J16" s="95">
        <v>10</v>
      </c>
    </row>
    <row r="17" spans="1:10" ht="18" customHeight="1" x14ac:dyDescent="0.2">
      <c r="A17" s="32" t="s">
        <v>35</v>
      </c>
      <c r="B17" s="94">
        <v>0</v>
      </c>
      <c r="C17" s="94">
        <v>4</v>
      </c>
      <c r="D17" s="94">
        <v>0</v>
      </c>
      <c r="E17" s="94">
        <v>0</v>
      </c>
      <c r="F17" s="94">
        <v>1</v>
      </c>
      <c r="G17" s="94">
        <v>0</v>
      </c>
      <c r="H17" s="94">
        <v>1</v>
      </c>
      <c r="I17" s="94">
        <v>0</v>
      </c>
      <c r="J17" s="95">
        <v>6</v>
      </c>
    </row>
    <row r="18" spans="1:10" ht="18" customHeight="1" x14ac:dyDescent="0.2">
      <c r="A18" s="32" t="s">
        <v>171</v>
      </c>
      <c r="B18" s="94">
        <v>1</v>
      </c>
      <c r="C18" s="94">
        <v>4</v>
      </c>
      <c r="D18" s="94">
        <v>0</v>
      </c>
      <c r="E18" s="94">
        <v>1</v>
      </c>
      <c r="F18" s="94">
        <v>0</v>
      </c>
      <c r="G18" s="94">
        <v>2</v>
      </c>
      <c r="H18" s="94">
        <v>0</v>
      </c>
      <c r="I18" s="94">
        <v>0</v>
      </c>
      <c r="J18" s="95">
        <v>8</v>
      </c>
    </row>
    <row r="19" spans="1:10" ht="18" customHeight="1" x14ac:dyDescent="0.2">
      <c r="A19" s="32" t="s">
        <v>36</v>
      </c>
      <c r="B19" s="94">
        <v>0</v>
      </c>
      <c r="C19" s="94">
        <v>2</v>
      </c>
      <c r="D19" s="94">
        <v>0</v>
      </c>
      <c r="E19" s="94">
        <v>0</v>
      </c>
      <c r="F19" s="94">
        <v>0</v>
      </c>
      <c r="G19" s="94">
        <v>0</v>
      </c>
      <c r="H19" s="94">
        <v>0</v>
      </c>
      <c r="I19" s="94">
        <v>0</v>
      </c>
      <c r="J19" s="95">
        <v>2</v>
      </c>
    </row>
    <row r="20" spans="1:10" ht="18" customHeight="1" x14ac:dyDescent="0.2">
      <c r="A20" s="32" t="s">
        <v>37</v>
      </c>
      <c r="B20" s="94">
        <v>0</v>
      </c>
      <c r="C20" s="94">
        <v>18</v>
      </c>
      <c r="D20" s="94">
        <v>0</v>
      </c>
      <c r="E20" s="94">
        <v>5</v>
      </c>
      <c r="F20" s="94">
        <v>0</v>
      </c>
      <c r="G20" s="94">
        <v>1</v>
      </c>
      <c r="H20" s="94">
        <v>1</v>
      </c>
      <c r="I20" s="94">
        <v>1</v>
      </c>
      <c r="J20" s="95">
        <v>26</v>
      </c>
    </row>
    <row r="21" spans="1:10" ht="18" customHeight="1" x14ac:dyDescent="0.2">
      <c r="A21" s="32" t="s">
        <v>104</v>
      </c>
      <c r="B21" s="94">
        <v>0</v>
      </c>
      <c r="C21" s="94">
        <v>0</v>
      </c>
      <c r="D21" s="94">
        <v>0</v>
      </c>
      <c r="E21" s="94">
        <v>1</v>
      </c>
      <c r="F21" s="94">
        <v>0</v>
      </c>
      <c r="G21" s="94">
        <v>0</v>
      </c>
      <c r="H21" s="94">
        <v>0</v>
      </c>
      <c r="I21" s="94">
        <v>0</v>
      </c>
      <c r="J21" s="95">
        <v>1</v>
      </c>
    </row>
    <row r="22" spans="1:10" ht="18" customHeight="1" x14ac:dyDescent="0.2">
      <c r="A22" s="32" t="s">
        <v>105</v>
      </c>
      <c r="B22" s="94">
        <v>0</v>
      </c>
      <c r="C22" s="94">
        <v>0</v>
      </c>
      <c r="D22" s="94">
        <v>0</v>
      </c>
      <c r="E22" s="94">
        <v>1</v>
      </c>
      <c r="F22" s="94">
        <v>0</v>
      </c>
      <c r="G22" s="94">
        <v>0</v>
      </c>
      <c r="H22" s="94">
        <v>0</v>
      </c>
      <c r="I22" s="94">
        <v>0</v>
      </c>
      <c r="J22" s="95">
        <v>1</v>
      </c>
    </row>
    <row r="23" spans="1:10" ht="18" customHeight="1" x14ac:dyDescent="0.2">
      <c r="A23" s="32" t="s">
        <v>27</v>
      </c>
      <c r="B23" s="94">
        <v>0</v>
      </c>
      <c r="C23" s="94">
        <v>1</v>
      </c>
      <c r="D23" s="94">
        <v>3</v>
      </c>
      <c r="E23" s="94">
        <v>0</v>
      </c>
      <c r="F23" s="94">
        <v>0</v>
      </c>
      <c r="G23" s="94">
        <v>1</v>
      </c>
      <c r="H23" s="94">
        <v>0</v>
      </c>
      <c r="I23" s="94">
        <v>2</v>
      </c>
      <c r="J23" s="95">
        <v>7</v>
      </c>
    </row>
    <row r="24" spans="1:10" s="30" customFormat="1" ht="18" customHeight="1" x14ac:dyDescent="0.2">
      <c r="A24" s="33" t="s">
        <v>11</v>
      </c>
      <c r="B24" s="96">
        <v>16</v>
      </c>
      <c r="C24" s="96">
        <v>176</v>
      </c>
      <c r="D24" s="96">
        <v>17</v>
      </c>
      <c r="E24" s="96">
        <v>36</v>
      </c>
      <c r="F24" s="96">
        <v>2</v>
      </c>
      <c r="G24" s="96">
        <v>45</v>
      </c>
      <c r="H24" s="96">
        <v>17</v>
      </c>
      <c r="I24" s="96">
        <v>22</v>
      </c>
      <c r="J24" s="95">
        <v>331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efgmJBRNl9eFJqR4eNNkVbV/bmIb9N9anxyv38R+yXlXpJgqgbnjXfSmrYrUMq3gS6POcNava6fRl4wrqeNiyw==" saltValue="WXfyTseJGftjDu0t6ZXwYQ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0">
    <tabColor rgb="FFFFC000"/>
    <pageSetUpPr fitToPage="1"/>
  </sheetPr>
  <dimension ref="A1:J27"/>
  <sheetViews>
    <sheetView showGridLines="0" zoomScaleNormal="100" workbookViewId="0">
      <selection sqref="A1:J1"/>
    </sheetView>
  </sheetViews>
  <sheetFormatPr baseColWidth="10" defaultColWidth="11.5703125" defaultRowHeight="15" x14ac:dyDescent="0.3"/>
  <cols>
    <col min="1" max="1" width="25.7109375" style="3" customWidth="1"/>
    <col min="2" max="8" width="10.7109375" style="3" customWidth="1"/>
    <col min="9" max="9" width="10.7109375" style="5" customWidth="1"/>
    <col min="10" max="10" width="10.7109375" style="3" customWidth="1"/>
    <col min="11" max="16384" width="11.5703125" style="3"/>
  </cols>
  <sheetData>
    <row r="1" spans="1:10" ht="31.5" customHeight="1" x14ac:dyDescent="0.3">
      <c r="A1" s="195" t="s">
        <v>144</v>
      </c>
      <c r="B1" s="209"/>
      <c r="C1" s="209"/>
      <c r="D1" s="209"/>
      <c r="E1" s="209"/>
      <c r="F1" s="209"/>
      <c r="G1" s="209"/>
      <c r="H1" s="209"/>
      <c r="I1" s="209"/>
      <c r="J1" s="209"/>
    </row>
    <row r="2" spans="1:10" ht="19.899999999999999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7" t="s">
        <v>70</v>
      </c>
    </row>
    <row r="3" spans="1:10" s="4" customFormat="1" ht="64.5" customHeight="1" x14ac:dyDescent="0.2">
      <c r="A3" s="66" t="s">
        <v>203</v>
      </c>
      <c r="B3" s="71" t="s">
        <v>63</v>
      </c>
      <c r="C3" s="71" t="s">
        <v>66</v>
      </c>
      <c r="D3" s="71" t="s">
        <v>65</v>
      </c>
      <c r="E3" s="71" t="s">
        <v>67</v>
      </c>
      <c r="F3" s="71" t="s">
        <v>68</v>
      </c>
      <c r="G3" s="41" t="s">
        <v>142</v>
      </c>
      <c r="H3" s="41" t="s">
        <v>143</v>
      </c>
      <c r="I3" s="41" t="s">
        <v>141</v>
      </c>
      <c r="J3" s="72" t="s">
        <v>11</v>
      </c>
    </row>
    <row r="4" spans="1:10" ht="15.95" customHeight="1" x14ac:dyDescent="0.3">
      <c r="A4" s="48" t="s">
        <v>29</v>
      </c>
      <c r="B4" s="50">
        <v>2.6315789473684208</v>
      </c>
      <c r="C4" s="50">
        <v>63.157894736842103</v>
      </c>
      <c r="D4" s="50">
        <v>2.6315789473684208</v>
      </c>
      <c r="E4" s="50">
        <v>13.157894736842104</v>
      </c>
      <c r="F4" s="50">
        <v>0</v>
      </c>
      <c r="G4" s="50">
        <v>7.8947368421052628</v>
      </c>
      <c r="H4" s="50">
        <v>5.2631578947368416</v>
      </c>
      <c r="I4" s="50">
        <v>5.2631578947368416</v>
      </c>
      <c r="J4" s="51">
        <v>100</v>
      </c>
    </row>
    <row r="5" spans="1:10" ht="15.95" customHeight="1" x14ac:dyDescent="0.3">
      <c r="A5" s="48" t="s">
        <v>31</v>
      </c>
      <c r="B5" s="52">
        <v>0</v>
      </c>
      <c r="C5" s="52">
        <v>69.230769230769226</v>
      </c>
      <c r="D5" s="52">
        <v>0</v>
      </c>
      <c r="E5" s="52">
        <v>15.384615384615385</v>
      </c>
      <c r="F5" s="52">
        <v>0</v>
      </c>
      <c r="G5" s="52">
        <v>15.384615384615385</v>
      </c>
      <c r="H5" s="52">
        <v>0</v>
      </c>
      <c r="I5" s="52">
        <v>0</v>
      </c>
      <c r="J5" s="53">
        <v>100</v>
      </c>
    </row>
    <row r="6" spans="1:10" ht="15.95" customHeight="1" x14ac:dyDescent="0.3">
      <c r="A6" s="48" t="s">
        <v>43</v>
      </c>
      <c r="B6" s="52">
        <v>0</v>
      </c>
      <c r="C6" s="52">
        <v>33.333333333333329</v>
      </c>
      <c r="D6" s="52">
        <v>0</v>
      </c>
      <c r="E6" s="52">
        <v>16.666666666666664</v>
      </c>
      <c r="F6" s="52">
        <v>0</v>
      </c>
      <c r="G6" s="52">
        <v>50</v>
      </c>
      <c r="H6" s="52">
        <v>0</v>
      </c>
      <c r="I6" s="52">
        <v>0</v>
      </c>
      <c r="J6" s="53">
        <v>100</v>
      </c>
    </row>
    <row r="7" spans="1:10" ht="15.95" customHeight="1" x14ac:dyDescent="0.3">
      <c r="A7" s="48" t="s">
        <v>92</v>
      </c>
      <c r="B7" s="52">
        <v>5.2631578947368416</v>
      </c>
      <c r="C7" s="52">
        <v>47.368421052631575</v>
      </c>
      <c r="D7" s="52">
        <v>5.2631578947368416</v>
      </c>
      <c r="E7" s="52">
        <v>15.789473684210526</v>
      </c>
      <c r="F7" s="52">
        <v>0</v>
      </c>
      <c r="G7" s="52">
        <v>10.526315789473683</v>
      </c>
      <c r="H7" s="52">
        <v>0</v>
      </c>
      <c r="I7" s="52">
        <v>15.789473684210526</v>
      </c>
      <c r="J7" s="53">
        <v>100</v>
      </c>
    </row>
    <row r="8" spans="1:10" ht="15.95" customHeight="1" x14ac:dyDescent="0.3">
      <c r="A8" s="48" t="s">
        <v>30</v>
      </c>
      <c r="B8" s="52">
        <v>22.222222222222221</v>
      </c>
      <c r="C8" s="52">
        <v>44.444444444444443</v>
      </c>
      <c r="D8" s="52">
        <v>0</v>
      </c>
      <c r="E8" s="52">
        <v>0</v>
      </c>
      <c r="F8" s="52">
        <v>0</v>
      </c>
      <c r="G8" s="52">
        <v>0</v>
      </c>
      <c r="H8" s="52">
        <v>33.333333333333329</v>
      </c>
      <c r="I8" s="52">
        <v>0</v>
      </c>
      <c r="J8" s="53">
        <v>100</v>
      </c>
    </row>
    <row r="9" spans="1:10" ht="15.95" customHeight="1" x14ac:dyDescent="0.3">
      <c r="A9" s="48" t="s">
        <v>94</v>
      </c>
      <c r="B9" s="52">
        <v>0</v>
      </c>
      <c r="C9" s="52">
        <v>0</v>
      </c>
      <c r="D9" s="52">
        <v>0</v>
      </c>
      <c r="E9" s="52">
        <v>50</v>
      </c>
      <c r="F9" s="52">
        <v>0</v>
      </c>
      <c r="G9" s="52">
        <v>0</v>
      </c>
      <c r="H9" s="52">
        <v>50</v>
      </c>
      <c r="I9" s="52">
        <v>0</v>
      </c>
      <c r="J9" s="53">
        <v>100</v>
      </c>
    </row>
    <row r="10" spans="1:10" ht="15.95" customHeight="1" x14ac:dyDescent="0.3">
      <c r="A10" s="48" t="s">
        <v>95</v>
      </c>
      <c r="B10" s="52">
        <v>28.571428571428569</v>
      </c>
      <c r="C10" s="52">
        <v>28.571428571428569</v>
      </c>
      <c r="D10" s="52">
        <v>0</v>
      </c>
      <c r="E10" s="52">
        <v>0</v>
      </c>
      <c r="F10" s="52">
        <v>0</v>
      </c>
      <c r="G10" s="52">
        <v>14.285714285714285</v>
      </c>
      <c r="H10" s="52">
        <v>14.285714285714285</v>
      </c>
      <c r="I10" s="52">
        <v>14.285714285714285</v>
      </c>
      <c r="J10" s="53">
        <v>100</v>
      </c>
    </row>
    <row r="11" spans="1:10" ht="15.95" customHeight="1" x14ac:dyDescent="0.3">
      <c r="A11" s="48" t="s">
        <v>49</v>
      </c>
      <c r="B11" s="52">
        <v>33.333333333333329</v>
      </c>
      <c r="C11" s="52">
        <v>0</v>
      </c>
      <c r="D11" s="52">
        <v>0</v>
      </c>
      <c r="E11" s="52">
        <v>66.666666666666657</v>
      </c>
      <c r="F11" s="52">
        <v>0</v>
      </c>
      <c r="G11" s="52">
        <v>0</v>
      </c>
      <c r="H11" s="52">
        <v>0</v>
      </c>
      <c r="I11" s="52">
        <v>0</v>
      </c>
      <c r="J11" s="53">
        <v>100</v>
      </c>
    </row>
    <row r="12" spans="1:10" ht="15.95" customHeight="1" x14ac:dyDescent="0.3">
      <c r="A12" s="48" t="s">
        <v>41</v>
      </c>
      <c r="B12" s="52">
        <v>5.3097345132743365</v>
      </c>
      <c r="C12" s="52">
        <v>49.557522123893804</v>
      </c>
      <c r="D12" s="52">
        <v>8.8495575221238933</v>
      </c>
      <c r="E12" s="52">
        <v>7.0796460176991154</v>
      </c>
      <c r="F12" s="52">
        <v>0.88495575221238942</v>
      </c>
      <c r="G12" s="52">
        <v>17.699115044247787</v>
      </c>
      <c r="H12" s="52">
        <v>2.6548672566371683</v>
      </c>
      <c r="I12" s="52">
        <v>7.9646017699115044</v>
      </c>
      <c r="J12" s="53">
        <v>100</v>
      </c>
    </row>
    <row r="13" spans="1:10" ht="15.95" customHeight="1" x14ac:dyDescent="0.3">
      <c r="A13" s="48" t="s">
        <v>98</v>
      </c>
      <c r="B13" s="52">
        <v>0</v>
      </c>
      <c r="C13" s="52">
        <v>47.058823529411761</v>
      </c>
      <c r="D13" s="52">
        <v>5.8823529411764701</v>
      </c>
      <c r="E13" s="52">
        <v>11.76470588235294</v>
      </c>
      <c r="F13" s="52">
        <v>0</v>
      </c>
      <c r="G13" s="52">
        <v>35.294117647058826</v>
      </c>
      <c r="H13" s="52">
        <v>0</v>
      </c>
      <c r="I13" s="52">
        <v>0</v>
      </c>
      <c r="J13" s="53">
        <v>100</v>
      </c>
    </row>
    <row r="14" spans="1:10" ht="15.95" customHeight="1" x14ac:dyDescent="0.3">
      <c r="A14" s="48" t="s">
        <v>99</v>
      </c>
      <c r="B14" s="52">
        <v>0</v>
      </c>
      <c r="C14" s="52">
        <v>55.000000000000007</v>
      </c>
      <c r="D14" s="52">
        <v>5</v>
      </c>
      <c r="E14" s="52">
        <v>5</v>
      </c>
      <c r="F14" s="52">
        <v>0</v>
      </c>
      <c r="G14" s="52">
        <v>10</v>
      </c>
      <c r="H14" s="52">
        <v>5</v>
      </c>
      <c r="I14" s="52">
        <v>20</v>
      </c>
      <c r="J14" s="53">
        <v>100</v>
      </c>
    </row>
    <row r="15" spans="1:10" ht="15.95" customHeight="1" x14ac:dyDescent="0.3">
      <c r="A15" s="48" t="s">
        <v>87</v>
      </c>
      <c r="B15" s="52">
        <v>8.695652173913043</v>
      </c>
      <c r="C15" s="52">
        <v>69.565217391304344</v>
      </c>
      <c r="D15" s="52">
        <v>0</v>
      </c>
      <c r="E15" s="52">
        <v>8.695652173913043</v>
      </c>
      <c r="F15" s="52">
        <v>0</v>
      </c>
      <c r="G15" s="52">
        <v>4.3478260869565215</v>
      </c>
      <c r="H15" s="52">
        <v>8.695652173913043</v>
      </c>
      <c r="I15" s="52">
        <v>0</v>
      </c>
      <c r="J15" s="53">
        <v>100</v>
      </c>
    </row>
    <row r="16" spans="1:10" ht="15.95" customHeight="1" x14ac:dyDescent="0.3">
      <c r="A16" s="48" t="s">
        <v>33</v>
      </c>
      <c r="B16" s="52">
        <v>0</v>
      </c>
      <c r="C16" s="52">
        <v>60</v>
      </c>
      <c r="D16" s="52">
        <v>0</v>
      </c>
      <c r="E16" s="52">
        <v>10</v>
      </c>
      <c r="F16" s="52">
        <v>0</v>
      </c>
      <c r="G16" s="52">
        <v>10</v>
      </c>
      <c r="H16" s="52">
        <v>20</v>
      </c>
      <c r="I16" s="52">
        <v>0</v>
      </c>
      <c r="J16" s="53">
        <v>100</v>
      </c>
    </row>
    <row r="17" spans="1:10" ht="15.95" customHeight="1" x14ac:dyDescent="0.3">
      <c r="A17" s="48" t="s">
        <v>35</v>
      </c>
      <c r="B17" s="52">
        <v>0</v>
      </c>
      <c r="C17" s="52">
        <v>66.666666666666657</v>
      </c>
      <c r="D17" s="52">
        <v>0</v>
      </c>
      <c r="E17" s="52">
        <v>0</v>
      </c>
      <c r="F17" s="52">
        <v>16.666666666666664</v>
      </c>
      <c r="G17" s="52">
        <v>0</v>
      </c>
      <c r="H17" s="52">
        <v>16.666666666666664</v>
      </c>
      <c r="I17" s="52">
        <v>0</v>
      </c>
      <c r="J17" s="53">
        <v>100</v>
      </c>
    </row>
    <row r="18" spans="1:10" ht="15.95" customHeight="1" x14ac:dyDescent="0.3">
      <c r="A18" s="48" t="s">
        <v>176</v>
      </c>
      <c r="B18" s="52">
        <v>12.5</v>
      </c>
      <c r="C18" s="52">
        <v>50</v>
      </c>
      <c r="D18" s="52">
        <v>0</v>
      </c>
      <c r="E18" s="52">
        <v>12.5</v>
      </c>
      <c r="F18" s="52">
        <v>0</v>
      </c>
      <c r="G18" s="52">
        <v>25</v>
      </c>
      <c r="H18" s="52">
        <v>0</v>
      </c>
      <c r="I18" s="52">
        <v>0</v>
      </c>
      <c r="J18" s="53">
        <v>100</v>
      </c>
    </row>
    <row r="19" spans="1:10" ht="15.95" customHeight="1" x14ac:dyDescent="0.3">
      <c r="A19" s="48" t="s">
        <v>36</v>
      </c>
      <c r="B19" s="52">
        <v>0</v>
      </c>
      <c r="C19" s="52">
        <v>100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  <c r="J19" s="53">
        <v>100</v>
      </c>
    </row>
    <row r="20" spans="1:10" ht="15.95" customHeight="1" x14ac:dyDescent="0.3">
      <c r="A20" s="48" t="s">
        <v>37</v>
      </c>
      <c r="B20" s="52">
        <v>0</v>
      </c>
      <c r="C20" s="52">
        <v>69.230769230769226</v>
      </c>
      <c r="D20" s="52">
        <v>0</v>
      </c>
      <c r="E20" s="52">
        <v>19.230769230769234</v>
      </c>
      <c r="F20" s="52">
        <v>0</v>
      </c>
      <c r="G20" s="52">
        <v>3.8461538461538463</v>
      </c>
      <c r="H20" s="52">
        <v>3.8461538461538463</v>
      </c>
      <c r="I20" s="52">
        <v>3.8461538461538463</v>
      </c>
      <c r="J20" s="53">
        <v>100</v>
      </c>
    </row>
    <row r="21" spans="1:10" ht="15.95" customHeight="1" x14ac:dyDescent="0.3">
      <c r="A21" s="48" t="s">
        <v>104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2">
        <v>0</v>
      </c>
      <c r="H21" s="52">
        <v>0</v>
      </c>
      <c r="I21" s="52">
        <v>0</v>
      </c>
      <c r="J21" s="53">
        <v>100</v>
      </c>
    </row>
    <row r="22" spans="1:10" ht="15.95" customHeight="1" x14ac:dyDescent="0.3">
      <c r="A22" s="48" t="s">
        <v>105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2">
        <v>0</v>
      </c>
      <c r="H22" s="52">
        <v>0</v>
      </c>
      <c r="I22" s="52">
        <v>0</v>
      </c>
      <c r="J22" s="53">
        <v>100</v>
      </c>
    </row>
    <row r="23" spans="1:10" ht="15.95" customHeight="1" x14ac:dyDescent="0.3">
      <c r="A23" s="48" t="s">
        <v>27</v>
      </c>
      <c r="B23" s="52">
        <v>0</v>
      </c>
      <c r="C23" s="52">
        <v>14.285714285714285</v>
      </c>
      <c r="D23" s="52">
        <v>42.857142857142854</v>
      </c>
      <c r="E23" s="52">
        <v>0</v>
      </c>
      <c r="F23" s="52">
        <v>0</v>
      </c>
      <c r="G23" s="52">
        <v>14.285714285714285</v>
      </c>
      <c r="H23" s="52">
        <v>0</v>
      </c>
      <c r="I23" s="52">
        <v>28.571428571428569</v>
      </c>
      <c r="J23" s="53">
        <v>100</v>
      </c>
    </row>
    <row r="24" spans="1:10" s="5" customFormat="1" ht="15.95" customHeight="1" x14ac:dyDescent="0.3">
      <c r="A24" s="49" t="s">
        <v>11</v>
      </c>
      <c r="B24" s="54">
        <v>4.833836858006042</v>
      </c>
      <c r="C24" s="54">
        <v>53.17220543806647</v>
      </c>
      <c r="D24" s="54">
        <v>5.1359516616314203</v>
      </c>
      <c r="E24" s="54">
        <v>10.876132930513595</v>
      </c>
      <c r="F24" s="54">
        <v>0.60422960725075525</v>
      </c>
      <c r="G24" s="54">
        <v>13.595166163141995</v>
      </c>
      <c r="H24" s="54">
        <v>5.1359516616314203</v>
      </c>
      <c r="I24" s="54">
        <v>6.6465256797583088</v>
      </c>
      <c r="J24" s="53">
        <v>100</v>
      </c>
    </row>
    <row r="25" spans="1:10" ht="15" customHeight="1" x14ac:dyDescent="0.3"/>
    <row r="26" spans="1:10" ht="15" customHeight="1" x14ac:dyDescent="0.3"/>
    <row r="27" spans="1:10" ht="15" customHeight="1" x14ac:dyDescent="0.3"/>
  </sheetData>
  <sheetProtection algorithmName="SHA-512" hashValue="oimOXzV7L3PPxBF+1W6MyRFDFfq1/QsPqsrUy7xSaThUBh6u8qvfSD5Ru8JTnj//j2hybq+JbX/3TRzH6lL17g==" saltValue="Lt9Pd2gxGFJfBRNPNifY1Q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1">
    <tabColor theme="6" tint="-0.249977111117893"/>
  </sheetPr>
  <dimension ref="A1:M7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10" width="11.5703125" style="6"/>
    <col min="11" max="13" width="11.5703125" style="6" customWidth="1"/>
    <col min="14" max="16384" width="11.5703125" style="6"/>
  </cols>
  <sheetData>
    <row r="1" spans="1:13" ht="32.25" customHeight="1" x14ac:dyDescent="0.3">
      <c r="A1" s="201" t="s">
        <v>145</v>
      </c>
      <c r="B1" s="209"/>
      <c r="C1" s="209"/>
      <c r="D1" s="209"/>
      <c r="E1" s="209"/>
      <c r="F1" s="209"/>
      <c r="G1" s="209"/>
      <c r="K1" s="2"/>
      <c r="L1" s="2"/>
      <c r="M1" s="2"/>
    </row>
    <row r="2" spans="1:13" ht="14.45" customHeight="1" x14ac:dyDescent="0.3">
      <c r="G2" s="7" t="s">
        <v>69</v>
      </c>
      <c r="K2" s="1"/>
      <c r="L2" s="1"/>
      <c r="M2" s="1"/>
    </row>
    <row r="3" spans="1:13" ht="17.25" x14ac:dyDescent="0.3">
      <c r="A3" s="8"/>
      <c r="B3" s="8"/>
      <c r="C3" s="8"/>
      <c r="D3" s="8"/>
      <c r="E3" s="8"/>
      <c r="F3" s="8"/>
      <c r="G3" s="8"/>
      <c r="L3" s="10"/>
    </row>
    <row r="4" spans="1:13" x14ac:dyDescent="0.3">
      <c r="L4" s="10"/>
    </row>
    <row r="5" spans="1:13" x14ac:dyDescent="0.3">
      <c r="L5" s="10"/>
    </row>
    <row r="6" spans="1:13" x14ac:dyDescent="0.3">
      <c r="L6" s="10"/>
    </row>
    <row r="7" spans="1:13" x14ac:dyDescent="0.3">
      <c r="L7" s="10"/>
    </row>
  </sheetData>
  <sheetProtection algorithmName="SHA-512" hashValue="ULNEYQQt5P6cDIHSm3U40sKYJ9ajsF5Ukybg4sGVGJoyOYSACvGmnITLwTYTnWH0BXphsU9j+oRdMRzBE1aX7g==" saltValue="+TKhvbCU0ciQ5TmNzoplS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8000"/>
  </sheetPr>
  <dimension ref="A1:N8"/>
  <sheetViews>
    <sheetView zoomScale="120" zoomScaleNormal="120" workbookViewId="0">
      <selection sqref="A1:G1"/>
    </sheetView>
  </sheetViews>
  <sheetFormatPr baseColWidth="10" defaultColWidth="11.5703125" defaultRowHeight="16.5" x14ac:dyDescent="0.3"/>
  <cols>
    <col min="1" max="2" width="11.5703125" style="6" customWidth="1"/>
    <col min="3" max="6" width="11.5703125" style="6"/>
    <col min="7" max="7" width="19.85546875" style="6" customWidth="1"/>
    <col min="8" max="8" width="11.5703125" style="6"/>
    <col min="9" max="12" width="11.5703125" style="6" hidden="1" customWidth="1"/>
    <col min="13" max="13" width="11.5703125" style="6" customWidth="1"/>
    <col min="14" max="16384" width="11.5703125" style="6"/>
  </cols>
  <sheetData>
    <row r="1" spans="1:14" ht="32.25" customHeight="1" x14ac:dyDescent="0.3">
      <c r="A1" s="201" t="s">
        <v>314</v>
      </c>
      <c r="B1" s="209"/>
      <c r="C1" s="209"/>
      <c r="D1" s="209"/>
      <c r="E1" s="209"/>
      <c r="F1" s="209"/>
      <c r="G1" s="209"/>
      <c r="I1" s="177"/>
      <c r="J1" s="177" t="s">
        <v>276</v>
      </c>
      <c r="K1" s="177" t="s">
        <v>277</v>
      </c>
      <c r="L1" s="177" t="s">
        <v>278</v>
      </c>
      <c r="M1" s="177"/>
      <c r="N1" s="177"/>
    </row>
    <row r="2" spans="1:14" ht="14.45" customHeight="1" x14ac:dyDescent="0.3">
      <c r="G2" s="7" t="s">
        <v>69</v>
      </c>
      <c r="I2" s="177" t="s">
        <v>74</v>
      </c>
      <c r="J2" s="178">
        <v>72</v>
      </c>
      <c r="K2" s="178">
        <v>53</v>
      </c>
      <c r="L2" s="178">
        <v>18</v>
      </c>
      <c r="M2" s="177"/>
      <c r="N2" s="177"/>
    </row>
    <row r="3" spans="1:14" ht="17.25" x14ac:dyDescent="0.3">
      <c r="A3" s="8"/>
      <c r="B3" s="8"/>
      <c r="C3" s="8"/>
      <c r="D3" s="8"/>
      <c r="E3" s="8"/>
      <c r="F3" s="8"/>
      <c r="G3" s="8"/>
      <c r="I3" s="177" t="s">
        <v>75</v>
      </c>
      <c r="J3" s="178">
        <v>69</v>
      </c>
      <c r="K3" s="178">
        <v>46</v>
      </c>
      <c r="L3" s="178">
        <v>22</v>
      </c>
      <c r="M3" s="177"/>
      <c r="N3" s="177"/>
    </row>
    <row r="4" spans="1:14" x14ac:dyDescent="0.3">
      <c r="I4" s="177" t="s">
        <v>76</v>
      </c>
      <c r="J4" s="178">
        <v>71</v>
      </c>
      <c r="K4" s="178">
        <v>57</v>
      </c>
      <c r="L4" s="178">
        <v>39</v>
      </c>
      <c r="M4" s="177"/>
      <c r="N4" s="177"/>
    </row>
    <row r="5" spans="1:14" x14ac:dyDescent="0.3">
      <c r="I5" s="177" t="s">
        <v>77</v>
      </c>
      <c r="J5" s="178">
        <v>87</v>
      </c>
      <c r="K5" s="178">
        <v>67</v>
      </c>
      <c r="L5" s="178">
        <v>65</v>
      </c>
      <c r="M5" s="177"/>
      <c r="N5" s="177"/>
    </row>
    <row r="6" spans="1:14" x14ac:dyDescent="0.3">
      <c r="I6" s="177" t="s">
        <v>78</v>
      </c>
      <c r="J6" s="178">
        <v>31</v>
      </c>
      <c r="K6" s="178">
        <v>22</v>
      </c>
      <c r="L6" s="178">
        <v>22</v>
      </c>
      <c r="M6" s="177"/>
      <c r="N6" s="177"/>
    </row>
    <row r="7" spans="1:14" x14ac:dyDescent="0.3">
      <c r="L7" s="10"/>
    </row>
    <row r="8" spans="1:14" x14ac:dyDescent="0.3">
      <c r="I8" s="82" t="s">
        <v>279</v>
      </c>
    </row>
  </sheetData>
  <sheetProtection algorithmName="SHA-512" hashValue="tyPjkS+kOnk+P6W3DCTKG8rc5eQJZ8hxf+fYobglYsg7HLaX7uegKfxH+hve920IdmiGsuh0qH+3Hj8xnsW55g==" saltValue="dvcq7IuToupPPKpVZ79fD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22">
    <tabColor rgb="FFFFC000"/>
    <pageSetUpPr fitToPage="1"/>
  </sheetPr>
  <dimension ref="A1:L27"/>
  <sheetViews>
    <sheetView zoomScale="110" zoomScaleNormal="110" workbookViewId="0">
      <selection sqref="A1:J1"/>
    </sheetView>
  </sheetViews>
  <sheetFormatPr baseColWidth="10" defaultColWidth="11.5703125" defaultRowHeight="12.75" x14ac:dyDescent="0.2"/>
  <cols>
    <col min="1" max="1" width="18.28515625" style="26" customWidth="1"/>
    <col min="2" max="8" width="8.7109375" style="26" customWidth="1"/>
    <col min="9" max="9" width="13.5703125" style="30" bestFit="1" customWidth="1"/>
    <col min="10" max="10" width="10.140625" style="26" customWidth="1"/>
    <col min="11" max="16384" width="11.5703125" style="26"/>
  </cols>
  <sheetData>
    <row r="1" spans="1:12" ht="18" customHeight="1" x14ac:dyDescent="0.2">
      <c r="A1" s="195" t="s">
        <v>146</v>
      </c>
      <c r="B1" s="209"/>
      <c r="C1" s="209"/>
      <c r="D1" s="209"/>
      <c r="E1" s="209"/>
      <c r="F1" s="209"/>
      <c r="G1" s="209"/>
      <c r="H1" s="209"/>
      <c r="I1" s="209"/>
      <c r="J1" s="209"/>
      <c r="L1" s="25"/>
    </row>
    <row r="2" spans="1:12" ht="19.899999999999999" customHeight="1" x14ac:dyDescent="0.2">
      <c r="A2" s="55"/>
      <c r="B2" s="40"/>
      <c r="C2" s="40"/>
      <c r="D2" s="40"/>
      <c r="E2" s="40"/>
      <c r="F2" s="40"/>
      <c r="G2" s="40"/>
      <c r="H2" s="40"/>
      <c r="I2" s="40"/>
      <c r="J2" s="25" t="s">
        <v>70</v>
      </c>
    </row>
    <row r="3" spans="1:12" s="29" customFormat="1" ht="54.75" customHeight="1" x14ac:dyDescent="0.2">
      <c r="A3" s="115" t="s">
        <v>205</v>
      </c>
      <c r="B3" s="116" t="s">
        <v>63</v>
      </c>
      <c r="C3" s="116" t="s">
        <v>66</v>
      </c>
      <c r="D3" s="116" t="s">
        <v>65</v>
      </c>
      <c r="E3" s="116" t="s">
        <v>67</v>
      </c>
      <c r="F3" s="116" t="s">
        <v>68</v>
      </c>
      <c r="G3" s="73" t="s">
        <v>142</v>
      </c>
      <c r="H3" s="73" t="s">
        <v>143</v>
      </c>
      <c r="I3" s="73" t="s">
        <v>223</v>
      </c>
      <c r="J3" s="117" t="s">
        <v>11</v>
      </c>
    </row>
    <row r="4" spans="1:12" ht="14.1" customHeight="1" x14ac:dyDescent="0.2">
      <c r="A4" s="128" t="s">
        <v>29</v>
      </c>
      <c r="B4" s="118">
        <v>6.25</v>
      </c>
      <c r="C4" s="118">
        <v>13.636363636363635</v>
      </c>
      <c r="D4" s="118">
        <v>5.8823529411764701</v>
      </c>
      <c r="E4" s="118">
        <v>13.888888888888889</v>
      </c>
      <c r="F4" s="118">
        <v>0</v>
      </c>
      <c r="G4" s="118">
        <v>6.666666666666667</v>
      </c>
      <c r="H4" s="118">
        <v>11.76470588235294</v>
      </c>
      <c r="I4" s="118">
        <v>9.0909090909090917</v>
      </c>
      <c r="J4" s="149">
        <v>11.48036253776435</v>
      </c>
    </row>
    <row r="5" spans="1:12" ht="14.1" customHeight="1" x14ac:dyDescent="0.2">
      <c r="A5" s="128" t="s">
        <v>31</v>
      </c>
      <c r="B5" s="119">
        <v>0</v>
      </c>
      <c r="C5" s="119">
        <v>5.1136363636363642</v>
      </c>
      <c r="D5" s="119">
        <v>0</v>
      </c>
      <c r="E5" s="119">
        <v>5.5555555555555554</v>
      </c>
      <c r="F5" s="119">
        <v>0</v>
      </c>
      <c r="G5" s="119">
        <v>4.4444444444444446</v>
      </c>
      <c r="H5" s="119">
        <v>0</v>
      </c>
      <c r="I5" s="119">
        <v>0</v>
      </c>
      <c r="J5" s="121">
        <v>3.9274924471299091</v>
      </c>
    </row>
    <row r="6" spans="1:12" ht="14.1" customHeight="1" x14ac:dyDescent="0.2">
      <c r="A6" s="128" t="s">
        <v>43</v>
      </c>
      <c r="B6" s="119">
        <v>0</v>
      </c>
      <c r="C6" s="119">
        <v>1.1363636363636365</v>
      </c>
      <c r="D6" s="119">
        <v>0</v>
      </c>
      <c r="E6" s="119">
        <v>2.7777777777777777</v>
      </c>
      <c r="F6" s="119">
        <v>0</v>
      </c>
      <c r="G6" s="119">
        <v>6.666666666666667</v>
      </c>
      <c r="H6" s="119">
        <v>0</v>
      </c>
      <c r="I6" s="119">
        <v>0</v>
      </c>
      <c r="J6" s="121">
        <v>1.8126888217522661</v>
      </c>
    </row>
    <row r="7" spans="1:12" ht="14.1" customHeight="1" x14ac:dyDescent="0.2">
      <c r="A7" s="128" t="s">
        <v>92</v>
      </c>
      <c r="B7" s="119">
        <v>6.25</v>
      </c>
      <c r="C7" s="119">
        <v>5.1136363636363642</v>
      </c>
      <c r="D7" s="119">
        <v>5.8823529411764701</v>
      </c>
      <c r="E7" s="119">
        <v>8.3333333333333321</v>
      </c>
      <c r="F7" s="119">
        <v>0</v>
      </c>
      <c r="G7" s="119">
        <v>4.4444444444444446</v>
      </c>
      <c r="H7" s="119">
        <v>0</v>
      </c>
      <c r="I7" s="119">
        <v>13.636363636363635</v>
      </c>
      <c r="J7" s="121">
        <v>5.7401812688821749</v>
      </c>
    </row>
    <row r="8" spans="1:12" ht="14.1" customHeight="1" x14ac:dyDescent="0.2">
      <c r="A8" s="128" t="s">
        <v>30</v>
      </c>
      <c r="B8" s="119">
        <v>12.5</v>
      </c>
      <c r="C8" s="119">
        <v>2.2727272727272729</v>
      </c>
      <c r="D8" s="119">
        <v>0</v>
      </c>
      <c r="E8" s="119">
        <v>0</v>
      </c>
      <c r="F8" s="119">
        <v>0</v>
      </c>
      <c r="G8" s="119">
        <v>0</v>
      </c>
      <c r="H8" s="119">
        <v>17.647058823529413</v>
      </c>
      <c r="I8" s="119">
        <v>0</v>
      </c>
      <c r="J8" s="121">
        <v>2.7190332326283988</v>
      </c>
    </row>
    <row r="9" spans="1:12" ht="14.1" customHeight="1" x14ac:dyDescent="0.2">
      <c r="A9" s="128" t="s">
        <v>94</v>
      </c>
      <c r="B9" s="119">
        <v>0</v>
      </c>
      <c r="C9" s="119">
        <v>0</v>
      </c>
      <c r="D9" s="119">
        <v>0</v>
      </c>
      <c r="E9" s="119">
        <v>2.7777777777777777</v>
      </c>
      <c r="F9" s="119">
        <v>0</v>
      </c>
      <c r="G9" s="119">
        <v>0</v>
      </c>
      <c r="H9" s="119">
        <v>5.8823529411764701</v>
      </c>
      <c r="I9" s="119">
        <v>0</v>
      </c>
      <c r="J9" s="121">
        <v>0.60422960725075525</v>
      </c>
    </row>
    <row r="10" spans="1:12" ht="14.1" customHeight="1" x14ac:dyDescent="0.2">
      <c r="A10" s="128" t="s">
        <v>95</v>
      </c>
      <c r="B10" s="119">
        <v>12.5</v>
      </c>
      <c r="C10" s="119">
        <v>1.1363636363636365</v>
      </c>
      <c r="D10" s="119">
        <v>0</v>
      </c>
      <c r="E10" s="119">
        <v>0</v>
      </c>
      <c r="F10" s="119">
        <v>0</v>
      </c>
      <c r="G10" s="119">
        <v>2.2222222222222223</v>
      </c>
      <c r="H10" s="119">
        <v>5.8823529411764701</v>
      </c>
      <c r="I10" s="119">
        <v>4.5454545454545459</v>
      </c>
      <c r="J10" s="121">
        <v>2.1148036253776437</v>
      </c>
    </row>
    <row r="11" spans="1:12" ht="14.1" customHeight="1" x14ac:dyDescent="0.2">
      <c r="A11" s="128" t="s">
        <v>213</v>
      </c>
      <c r="B11" s="119">
        <v>6.25</v>
      </c>
      <c r="C11" s="119">
        <v>0</v>
      </c>
      <c r="D11" s="119">
        <v>0</v>
      </c>
      <c r="E11" s="119">
        <v>5.5555555555555554</v>
      </c>
      <c r="F11" s="119">
        <v>0</v>
      </c>
      <c r="G11" s="119">
        <v>0</v>
      </c>
      <c r="H11" s="119">
        <v>0</v>
      </c>
      <c r="I11" s="119">
        <v>0</v>
      </c>
      <c r="J11" s="121">
        <v>0.90634441087613304</v>
      </c>
    </row>
    <row r="12" spans="1:12" ht="14.1" customHeight="1" x14ac:dyDescent="0.2">
      <c r="A12" s="128" t="s">
        <v>41</v>
      </c>
      <c r="B12" s="119">
        <v>37.5</v>
      </c>
      <c r="C12" s="119">
        <v>31.818181818181817</v>
      </c>
      <c r="D12" s="119">
        <v>58.82352941176471</v>
      </c>
      <c r="E12" s="119">
        <v>22.222222222222221</v>
      </c>
      <c r="F12" s="119">
        <v>50</v>
      </c>
      <c r="G12" s="119">
        <v>44.444444444444443</v>
      </c>
      <c r="H12" s="119">
        <v>17.647058823529413</v>
      </c>
      <c r="I12" s="119">
        <v>40.909090909090914</v>
      </c>
      <c r="J12" s="121">
        <v>34.138972809667671</v>
      </c>
    </row>
    <row r="13" spans="1:12" ht="14.1" customHeight="1" x14ac:dyDescent="0.2">
      <c r="A13" s="128" t="s">
        <v>98</v>
      </c>
      <c r="B13" s="119">
        <v>0</v>
      </c>
      <c r="C13" s="119">
        <v>4.5454545454545459</v>
      </c>
      <c r="D13" s="119">
        <v>5.8823529411764701</v>
      </c>
      <c r="E13" s="119">
        <v>5.5555555555555554</v>
      </c>
      <c r="F13" s="119">
        <v>0</v>
      </c>
      <c r="G13" s="119">
        <v>13.333333333333334</v>
      </c>
      <c r="H13" s="119">
        <v>0</v>
      </c>
      <c r="I13" s="119">
        <v>0</v>
      </c>
      <c r="J13" s="121">
        <v>5.1359516616314203</v>
      </c>
    </row>
    <row r="14" spans="1:12" ht="14.1" customHeight="1" x14ac:dyDescent="0.2">
      <c r="A14" s="128" t="s">
        <v>99</v>
      </c>
      <c r="B14" s="119">
        <v>0</v>
      </c>
      <c r="C14" s="119">
        <v>6.25</v>
      </c>
      <c r="D14" s="119">
        <v>5.8823529411764701</v>
      </c>
      <c r="E14" s="119">
        <v>2.7777777777777777</v>
      </c>
      <c r="F14" s="119">
        <v>0</v>
      </c>
      <c r="G14" s="119">
        <v>4.4444444444444446</v>
      </c>
      <c r="H14" s="119">
        <v>5.8823529411764701</v>
      </c>
      <c r="I14" s="119">
        <v>18.181818181818183</v>
      </c>
      <c r="J14" s="121">
        <v>6.0422960725075532</v>
      </c>
    </row>
    <row r="15" spans="1:12" ht="14.1" customHeight="1" x14ac:dyDescent="0.2">
      <c r="A15" s="128" t="s">
        <v>87</v>
      </c>
      <c r="B15" s="119">
        <v>12.5</v>
      </c>
      <c r="C15" s="119">
        <v>9.0909090909090917</v>
      </c>
      <c r="D15" s="119">
        <v>0</v>
      </c>
      <c r="E15" s="119">
        <v>5.5555555555555554</v>
      </c>
      <c r="F15" s="119">
        <v>0</v>
      </c>
      <c r="G15" s="119">
        <v>2.2222222222222223</v>
      </c>
      <c r="H15" s="119">
        <v>11.76470588235294</v>
      </c>
      <c r="I15" s="119">
        <v>0</v>
      </c>
      <c r="J15" s="121">
        <v>6.9486404833836861</v>
      </c>
    </row>
    <row r="16" spans="1:12" ht="14.1" customHeight="1" x14ac:dyDescent="0.2">
      <c r="A16" s="128" t="s">
        <v>33</v>
      </c>
      <c r="B16" s="119">
        <v>0</v>
      </c>
      <c r="C16" s="119">
        <v>3.4090909090909087</v>
      </c>
      <c r="D16" s="119">
        <v>0</v>
      </c>
      <c r="E16" s="119">
        <v>2.7777777777777777</v>
      </c>
      <c r="F16" s="119">
        <v>0</v>
      </c>
      <c r="G16" s="119">
        <v>2.2222222222222223</v>
      </c>
      <c r="H16" s="119">
        <v>11.76470588235294</v>
      </c>
      <c r="I16" s="119">
        <v>0</v>
      </c>
      <c r="J16" s="121">
        <v>3.0211480362537766</v>
      </c>
    </row>
    <row r="17" spans="1:10" ht="14.1" customHeight="1" x14ac:dyDescent="0.2">
      <c r="A17" s="128" t="s">
        <v>35</v>
      </c>
      <c r="B17" s="119">
        <v>0</v>
      </c>
      <c r="C17" s="119">
        <v>2.2727272727272729</v>
      </c>
      <c r="D17" s="119">
        <v>0</v>
      </c>
      <c r="E17" s="119">
        <v>0</v>
      </c>
      <c r="F17" s="119">
        <v>50</v>
      </c>
      <c r="G17" s="119">
        <v>0</v>
      </c>
      <c r="H17" s="119">
        <v>5.8823529411764701</v>
      </c>
      <c r="I17" s="119">
        <v>0</v>
      </c>
      <c r="J17" s="121">
        <v>1.8126888217522661</v>
      </c>
    </row>
    <row r="18" spans="1:10" ht="14.1" customHeight="1" x14ac:dyDescent="0.2">
      <c r="A18" s="128" t="s">
        <v>171</v>
      </c>
      <c r="B18" s="119">
        <v>6.25</v>
      </c>
      <c r="C18" s="119">
        <v>2.2727272727272729</v>
      </c>
      <c r="D18" s="119">
        <v>0</v>
      </c>
      <c r="E18" s="119">
        <v>2.7777777777777777</v>
      </c>
      <c r="F18" s="119">
        <v>0</v>
      </c>
      <c r="G18" s="119">
        <v>4.4444444444444446</v>
      </c>
      <c r="H18" s="119">
        <v>0</v>
      </c>
      <c r="I18" s="119">
        <v>0</v>
      </c>
      <c r="J18" s="121">
        <v>2.416918429003021</v>
      </c>
    </row>
    <row r="19" spans="1:10" ht="14.1" customHeight="1" x14ac:dyDescent="0.2">
      <c r="A19" s="128" t="s">
        <v>36</v>
      </c>
      <c r="B19" s="119">
        <v>0</v>
      </c>
      <c r="C19" s="119">
        <v>1.1363636363636365</v>
      </c>
      <c r="D19" s="119">
        <v>0</v>
      </c>
      <c r="E19" s="119">
        <v>0</v>
      </c>
      <c r="F19" s="119">
        <v>0</v>
      </c>
      <c r="G19" s="119">
        <v>0</v>
      </c>
      <c r="H19" s="119">
        <v>0</v>
      </c>
      <c r="I19" s="119">
        <v>0</v>
      </c>
      <c r="J19" s="121">
        <v>0.60422960725075525</v>
      </c>
    </row>
    <row r="20" spans="1:10" ht="14.1" customHeight="1" x14ac:dyDescent="0.2">
      <c r="A20" s="128" t="s">
        <v>37</v>
      </c>
      <c r="B20" s="119">
        <v>0</v>
      </c>
      <c r="C20" s="119">
        <v>10.227272727272728</v>
      </c>
      <c r="D20" s="119">
        <v>0</v>
      </c>
      <c r="E20" s="119">
        <v>13.888888888888889</v>
      </c>
      <c r="F20" s="119">
        <v>0</v>
      </c>
      <c r="G20" s="119">
        <v>2.2222222222222223</v>
      </c>
      <c r="H20" s="119">
        <v>5.8823529411764701</v>
      </c>
      <c r="I20" s="119">
        <v>4.5454545454545459</v>
      </c>
      <c r="J20" s="121">
        <v>7.8549848942598182</v>
      </c>
    </row>
    <row r="21" spans="1:10" ht="14.1" customHeight="1" x14ac:dyDescent="0.2">
      <c r="A21" s="128" t="s">
        <v>104</v>
      </c>
      <c r="B21" s="119">
        <v>0</v>
      </c>
      <c r="C21" s="119">
        <v>0</v>
      </c>
      <c r="D21" s="119">
        <v>0</v>
      </c>
      <c r="E21" s="119">
        <v>2.7777777777777777</v>
      </c>
      <c r="F21" s="119">
        <v>0</v>
      </c>
      <c r="G21" s="119">
        <v>0</v>
      </c>
      <c r="H21" s="119">
        <v>0</v>
      </c>
      <c r="I21" s="119">
        <v>0</v>
      </c>
      <c r="J21" s="121">
        <v>0.30211480362537763</v>
      </c>
    </row>
    <row r="22" spans="1:10" ht="14.1" customHeight="1" x14ac:dyDescent="0.2">
      <c r="A22" s="128" t="s">
        <v>105</v>
      </c>
      <c r="B22" s="119">
        <v>0</v>
      </c>
      <c r="C22" s="119">
        <v>0</v>
      </c>
      <c r="D22" s="119">
        <v>0</v>
      </c>
      <c r="E22" s="119">
        <v>2.7777777777777777</v>
      </c>
      <c r="F22" s="119">
        <v>0</v>
      </c>
      <c r="G22" s="119">
        <v>0</v>
      </c>
      <c r="H22" s="119">
        <v>0</v>
      </c>
      <c r="I22" s="119">
        <v>0</v>
      </c>
      <c r="J22" s="121">
        <v>0.30211480362537763</v>
      </c>
    </row>
    <row r="23" spans="1:10" ht="14.1" customHeight="1" x14ac:dyDescent="0.2">
      <c r="A23" s="128" t="s">
        <v>27</v>
      </c>
      <c r="B23" s="119">
        <v>0</v>
      </c>
      <c r="C23" s="119">
        <v>0.56818181818181823</v>
      </c>
      <c r="D23" s="119">
        <v>17.647058823529413</v>
      </c>
      <c r="E23" s="119">
        <v>0</v>
      </c>
      <c r="F23" s="119">
        <v>0</v>
      </c>
      <c r="G23" s="119">
        <v>2.2222222222222223</v>
      </c>
      <c r="H23" s="119">
        <v>0</v>
      </c>
      <c r="I23" s="119">
        <v>9.0909090909090917</v>
      </c>
      <c r="J23" s="121">
        <v>2.1148036253776437</v>
      </c>
    </row>
    <row r="24" spans="1:10" s="30" customFormat="1" ht="14.1" customHeight="1" x14ac:dyDescent="0.2">
      <c r="A24" s="129" t="s">
        <v>11</v>
      </c>
      <c r="B24" s="120">
        <v>100</v>
      </c>
      <c r="C24" s="120">
        <v>100</v>
      </c>
      <c r="D24" s="120">
        <v>100</v>
      </c>
      <c r="E24" s="120">
        <v>100</v>
      </c>
      <c r="F24" s="120">
        <v>100</v>
      </c>
      <c r="G24" s="120">
        <v>100</v>
      </c>
      <c r="H24" s="120">
        <v>100</v>
      </c>
      <c r="I24" s="120">
        <v>100</v>
      </c>
      <c r="J24" s="121">
        <v>100</v>
      </c>
    </row>
    <row r="25" spans="1:10" ht="15" customHeight="1" x14ac:dyDescent="0.2"/>
    <row r="26" spans="1:10" ht="15" customHeight="1" x14ac:dyDescent="0.2"/>
    <row r="27" spans="1:10" ht="15" customHeight="1" x14ac:dyDescent="0.2"/>
  </sheetData>
  <sheetProtection algorithmName="SHA-512" hashValue="/V8hEo39Db4UQx5agJc5wcIi/96tiJVUV2TG8QzmHKjn7kAtLLiqHrX6ojKdN3HL6uN7XGhahYUrd8LAu016Bg==" saltValue="nQbORuYYttGgkE+LMisSFg==" spinCount="100000" sheet="1" autoFilter="0"/>
  <mergeCells count="1">
    <mergeCell ref="A1:J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23">
    <tabColor rgb="FFFFC000"/>
    <pageSetUpPr fitToPage="1"/>
  </sheetPr>
  <dimension ref="A1:G26"/>
  <sheetViews>
    <sheetView showGridLines="0" zoomScaleNormal="100" workbookViewId="0">
      <selection sqref="A1:G1"/>
    </sheetView>
  </sheetViews>
  <sheetFormatPr baseColWidth="10" defaultColWidth="11.5703125" defaultRowHeight="15" x14ac:dyDescent="0.3"/>
  <cols>
    <col min="1" max="1" width="22" style="3" customWidth="1"/>
    <col min="2" max="7" width="15.7109375" style="3" customWidth="1"/>
    <col min="8" max="16384" width="11.5703125" style="3"/>
  </cols>
  <sheetData>
    <row r="1" spans="1:7" ht="27.75" customHeight="1" x14ac:dyDescent="0.3">
      <c r="A1" s="195" t="s">
        <v>147</v>
      </c>
      <c r="B1" s="209"/>
      <c r="C1" s="209"/>
      <c r="D1" s="209"/>
      <c r="E1" s="209"/>
      <c r="F1" s="209"/>
      <c r="G1" s="209"/>
    </row>
    <row r="2" spans="1:7" ht="19.899999999999999" customHeight="1" x14ac:dyDescent="0.3">
      <c r="B2" s="24"/>
      <c r="C2" s="24"/>
      <c r="D2" s="24"/>
      <c r="E2" s="24"/>
      <c r="F2" s="24"/>
      <c r="G2" s="7" t="s">
        <v>72</v>
      </c>
    </row>
    <row r="3" spans="1:7" s="4" customFormat="1" ht="48" customHeight="1" x14ac:dyDescent="0.2">
      <c r="A3" s="115" t="s">
        <v>205</v>
      </c>
      <c r="B3" s="116" t="s">
        <v>71</v>
      </c>
      <c r="C3" s="116" t="s">
        <v>149</v>
      </c>
      <c r="D3" s="116" t="s">
        <v>73</v>
      </c>
      <c r="E3" s="116" t="s">
        <v>150</v>
      </c>
      <c r="F3" s="116" t="s">
        <v>151</v>
      </c>
      <c r="G3" s="117" t="s">
        <v>11</v>
      </c>
    </row>
    <row r="4" spans="1:7" ht="15" customHeight="1" x14ac:dyDescent="0.3">
      <c r="A4" s="128" t="s">
        <v>29</v>
      </c>
      <c r="B4" s="150">
        <v>4</v>
      </c>
      <c r="C4" s="150">
        <v>8</v>
      </c>
      <c r="D4" s="150">
        <v>13</v>
      </c>
      <c r="E4" s="150">
        <v>11</v>
      </c>
      <c r="F4" s="150">
        <v>2</v>
      </c>
      <c r="G4" s="151">
        <v>38</v>
      </c>
    </row>
    <row r="5" spans="1:7" ht="15" customHeight="1" x14ac:dyDescent="0.3">
      <c r="A5" s="128" t="s">
        <v>31</v>
      </c>
      <c r="B5" s="152">
        <v>8</v>
      </c>
      <c r="C5" s="152">
        <v>3</v>
      </c>
      <c r="D5" s="152">
        <v>0</v>
      </c>
      <c r="E5" s="152">
        <v>1</v>
      </c>
      <c r="F5" s="152">
        <v>0</v>
      </c>
      <c r="G5" s="153">
        <v>12</v>
      </c>
    </row>
    <row r="6" spans="1:7" ht="15" customHeight="1" x14ac:dyDescent="0.3">
      <c r="A6" s="128" t="s">
        <v>43</v>
      </c>
      <c r="B6" s="152">
        <v>4</v>
      </c>
      <c r="C6" s="152">
        <v>0</v>
      </c>
      <c r="D6" s="152">
        <v>1</v>
      </c>
      <c r="E6" s="152">
        <v>1</v>
      </c>
      <c r="F6" s="152">
        <v>0</v>
      </c>
      <c r="G6" s="153">
        <v>6</v>
      </c>
    </row>
    <row r="7" spans="1:7" ht="15" customHeight="1" x14ac:dyDescent="0.3">
      <c r="A7" s="128" t="s">
        <v>92</v>
      </c>
      <c r="B7" s="152">
        <v>5</v>
      </c>
      <c r="C7" s="152">
        <v>5</v>
      </c>
      <c r="D7" s="152">
        <v>4</v>
      </c>
      <c r="E7" s="152">
        <v>2</v>
      </c>
      <c r="F7" s="152">
        <v>3</v>
      </c>
      <c r="G7" s="153">
        <v>19</v>
      </c>
    </row>
    <row r="8" spans="1:7" ht="15" customHeight="1" x14ac:dyDescent="0.3">
      <c r="A8" s="128" t="s">
        <v>30</v>
      </c>
      <c r="B8" s="152">
        <v>6</v>
      </c>
      <c r="C8" s="152">
        <v>1</v>
      </c>
      <c r="D8" s="152">
        <v>1</v>
      </c>
      <c r="E8" s="152">
        <v>1</v>
      </c>
      <c r="F8" s="152">
        <v>0</v>
      </c>
      <c r="G8" s="153">
        <v>9</v>
      </c>
    </row>
    <row r="9" spans="1:7" ht="15" customHeight="1" x14ac:dyDescent="0.3">
      <c r="A9" s="128" t="s">
        <v>94</v>
      </c>
      <c r="B9" s="152">
        <v>1</v>
      </c>
      <c r="C9" s="152">
        <v>1</v>
      </c>
      <c r="D9" s="152">
        <v>0</v>
      </c>
      <c r="E9" s="152">
        <v>0</v>
      </c>
      <c r="F9" s="152">
        <v>0</v>
      </c>
      <c r="G9" s="153">
        <v>2</v>
      </c>
    </row>
    <row r="10" spans="1:7" ht="15" customHeight="1" x14ac:dyDescent="0.3">
      <c r="A10" s="128" t="s">
        <v>95</v>
      </c>
      <c r="B10" s="152">
        <v>2</v>
      </c>
      <c r="C10" s="152">
        <v>1</v>
      </c>
      <c r="D10" s="152">
        <v>3</v>
      </c>
      <c r="E10" s="152">
        <v>0</v>
      </c>
      <c r="F10" s="152">
        <v>1</v>
      </c>
      <c r="G10" s="153">
        <v>7</v>
      </c>
    </row>
    <row r="11" spans="1:7" ht="15" customHeight="1" x14ac:dyDescent="0.3">
      <c r="A11" s="128" t="s">
        <v>213</v>
      </c>
      <c r="B11" s="152">
        <v>0</v>
      </c>
      <c r="C11" s="152">
        <v>3</v>
      </c>
      <c r="D11" s="152">
        <v>0</v>
      </c>
      <c r="E11" s="152">
        <v>0</v>
      </c>
      <c r="F11" s="152">
        <v>0</v>
      </c>
      <c r="G11" s="153">
        <v>3</v>
      </c>
    </row>
    <row r="12" spans="1:7" ht="15" customHeight="1" x14ac:dyDescent="0.3">
      <c r="A12" s="128" t="s">
        <v>41</v>
      </c>
      <c r="B12" s="152">
        <v>16</v>
      </c>
      <c r="C12" s="152">
        <v>16</v>
      </c>
      <c r="D12" s="152">
        <v>26</v>
      </c>
      <c r="E12" s="152">
        <v>42</v>
      </c>
      <c r="F12" s="152">
        <v>13</v>
      </c>
      <c r="G12" s="153">
        <v>113</v>
      </c>
    </row>
    <row r="13" spans="1:7" ht="15" customHeight="1" x14ac:dyDescent="0.3">
      <c r="A13" s="128" t="s">
        <v>98</v>
      </c>
      <c r="B13" s="152">
        <v>3</v>
      </c>
      <c r="C13" s="152">
        <v>8</v>
      </c>
      <c r="D13" s="152">
        <v>2</v>
      </c>
      <c r="E13" s="152">
        <v>3</v>
      </c>
      <c r="F13" s="152">
        <v>1</v>
      </c>
      <c r="G13" s="153">
        <v>17</v>
      </c>
    </row>
    <row r="14" spans="1:7" ht="15" customHeight="1" x14ac:dyDescent="0.3">
      <c r="A14" s="128" t="s">
        <v>99</v>
      </c>
      <c r="B14" s="152">
        <v>3</v>
      </c>
      <c r="C14" s="152">
        <v>4</v>
      </c>
      <c r="D14" s="152">
        <v>5</v>
      </c>
      <c r="E14" s="152">
        <v>4</v>
      </c>
      <c r="F14" s="152">
        <v>4</v>
      </c>
      <c r="G14" s="153">
        <v>20</v>
      </c>
    </row>
    <row r="15" spans="1:7" ht="15" customHeight="1" x14ac:dyDescent="0.3">
      <c r="A15" s="128" t="s">
        <v>87</v>
      </c>
      <c r="B15" s="152">
        <v>2</v>
      </c>
      <c r="C15" s="152">
        <v>3</v>
      </c>
      <c r="D15" s="152">
        <v>9</v>
      </c>
      <c r="E15" s="152">
        <v>7</v>
      </c>
      <c r="F15" s="152">
        <v>2</v>
      </c>
      <c r="G15" s="153">
        <v>23</v>
      </c>
    </row>
    <row r="16" spans="1:7" ht="15" customHeight="1" x14ac:dyDescent="0.3">
      <c r="A16" s="128" t="s">
        <v>33</v>
      </c>
      <c r="B16" s="152">
        <v>2</v>
      </c>
      <c r="C16" s="152">
        <v>3</v>
      </c>
      <c r="D16" s="152">
        <v>0</v>
      </c>
      <c r="E16" s="152">
        <v>5</v>
      </c>
      <c r="F16" s="152">
        <v>0</v>
      </c>
      <c r="G16" s="153">
        <v>10</v>
      </c>
    </row>
    <row r="17" spans="1:7" ht="15" customHeight="1" x14ac:dyDescent="0.3">
      <c r="A17" s="128" t="s">
        <v>35</v>
      </c>
      <c r="B17" s="152">
        <v>2</v>
      </c>
      <c r="C17" s="152">
        <v>2</v>
      </c>
      <c r="D17" s="152">
        <v>2</v>
      </c>
      <c r="E17" s="152">
        <v>0</v>
      </c>
      <c r="F17" s="152">
        <v>0</v>
      </c>
      <c r="G17" s="153">
        <v>6</v>
      </c>
    </row>
    <row r="18" spans="1:7" ht="15" customHeight="1" x14ac:dyDescent="0.3">
      <c r="A18" s="128" t="s">
        <v>171</v>
      </c>
      <c r="B18" s="152">
        <v>0</v>
      </c>
      <c r="C18" s="152">
        <v>3</v>
      </c>
      <c r="D18" s="152">
        <v>3</v>
      </c>
      <c r="E18" s="152">
        <v>2</v>
      </c>
      <c r="F18" s="152">
        <v>0</v>
      </c>
      <c r="G18" s="153">
        <v>8</v>
      </c>
    </row>
    <row r="19" spans="1:7" ht="15" customHeight="1" x14ac:dyDescent="0.3">
      <c r="A19" s="128" t="s">
        <v>36</v>
      </c>
      <c r="B19" s="152">
        <v>0</v>
      </c>
      <c r="C19" s="152">
        <v>1</v>
      </c>
      <c r="D19" s="152">
        <v>0</v>
      </c>
      <c r="E19" s="152">
        <v>1</v>
      </c>
      <c r="F19" s="152">
        <v>0</v>
      </c>
      <c r="G19" s="153">
        <v>2</v>
      </c>
    </row>
    <row r="20" spans="1:7" ht="15" customHeight="1" x14ac:dyDescent="0.3">
      <c r="A20" s="128" t="s">
        <v>37</v>
      </c>
      <c r="B20" s="152">
        <v>14</v>
      </c>
      <c r="C20" s="152">
        <v>7</v>
      </c>
      <c r="D20" s="152">
        <v>1</v>
      </c>
      <c r="E20" s="152">
        <v>2</v>
      </c>
      <c r="F20" s="152">
        <v>2</v>
      </c>
      <c r="G20" s="153">
        <v>26</v>
      </c>
    </row>
    <row r="21" spans="1:7" ht="15" customHeight="1" x14ac:dyDescent="0.3">
      <c r="A21" s="128" t="s">
        <v>104</v>
      </c>
      <c r="B21" s="152">
        <v>0</v>
      </c>
      <c r="C21" s="152">
        <v>0</v>
      </c>
      <c r="D21" s="152">
        <v>0</v>
      </c>
      <c r="E21" s="152">
        <v>1</v>
      </c>
      <c r="F21" s="152">
        <v>0</v>
      </c>
      <c r="G21" s="153">
        <v>1</v>
      </c>
    </row>
    <row r="22" spans="1:7" ht="15" customHeight="1" x14ac:dyDescent="0.3">
      <c r="A22" s="128" t="s">
        <v>105</v>
      </c>
      <c r="B22" s="152">
        <v>0</v>
      </c>
      <c r="C22" s="152">
        <v>0</v>
      </c>
      <c r="D22" s="152">
        <v>0</v>
      </c>
      <c r="E22" s="152">
        <v>1</v>
      </c>
      <c r="F22" s="152">
        <v>0</v>
      </c>
      <c r="G22" s="153">
        <v>1</v>
      </c>
    </row>
    <row r="23" spans="1:7" ht="15" customHeight="1" x14ac:dyDescent="0.3">
      <c r="A23" s="128" t="s">
        <v>27</v>
      </c>
      <c r="B23" s="152">
        <v>0</v>
      </c>
      <c r="C23" s="152">
        <v>0</v>
      </c>
      <c r="D23" s="152">
        <v>1</v>
      </c>
      <c r="E23" s="152">
        <v>3</v>
      </c>
      <c r="F23" s="152">
        <v>3</v>
      </c>
      <c r="G23" s="153">
        <v>7</v>
      </c>
    </row>
    <row r="24" spans="1:7" s="5" customFormat="1" ht="15" customHeight="1" x14ac:dyDescent="0.3">
      <c r="A24" s="129" t="s">
        <v>11</v>
      </c>
      <c r="B24" s="154">
        <v>72</v>
      </c>
      <c r="C24" s="154">
        <v>69</v>
      </c>
      <c r="D24" s="154">
        <v>71</v>
      </c>
      <c r="E24" s="154">
        <v>87</v>
      </c>
      <c r="F24" s="154">
        <v>31</v>
      </c>
      <c r="G24" s="153">
        <v>330</v>
      </c>
    </row>
    <row r="25" spans="1:7" ht="15" customHeight="1" x14ac:dyDescent="0.3"/>
    <row r="26" spans="1:7" ht="15" customHeight="1" x14ac:dyDescent="0.3"/>
  </sheetData>
  <sheetProtection algorithmName="SHA-512" hashValue="Eqle2pzctmR1hiEMktveflB/VG/dI0alJRR1KZeAuv4iX0j1EO5xA3jliuQzcJWtTEaY4RnlmpELYp//86hIVg==" saltValue="GjQbYjJcsGDXISnNmHQHGA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24">
    <tabColor rgb="FFFFC000"/>
    <pageSetUpPr fitToPage="1"/>
  </sheetPr>
  <dimension ref="A1:G26"/>
  <sheetViews>
    <sheetView zoomScale="110" zoomScaleNormal="110" workbookViewId="0">
      <selection sqref="A1:G1"/>
    </sheetView>
  </sheetViews>
  <sheetFormatPr baseColWidth="10" defaultColWidth="11.5703125" defaultRowHeight="12.75" x14ac:dyDescent="0.2"/>
  <cols>
    <col min="1" max="1" width="22.5703125" style="26" customWidth="1"/>
    <col min="2" max="7" width="15.7109375" style="26" customWidth="1"/>
    <col min="8" max="16384" width="11.5703125" style="26"/>
  </cols>
  <sheetData>
    <row r="1" spans="1:7" ht="30" customHeight="1" x14ac:dyDescent="0.2">
      <c r="A1" s="203" t="s">
        <v>152</v>
      </c>
      <c r="B1" s="204"/>
      <c r="C1" s="204"/>
      <c r="D1" s="204"/>
      <c r="E1" s="204"/>
      <c r="F1" s="204"/>
      <c r="G1" s="204"/>
    </row>
    <row r="2" spans="1:7" ht="19.899999999999999" customHeight="1" x14ac:dyDescent="0.2">
      <c r="G2" s="25" t="s">
        <v>70</v>
      </c>
    </row>
    <row r="3" spans="1:7" s="29" customFormat="1" ht="45.75" customHeight="1" x14ac:dyDescent="0.2">
      <c r="A3" s="115" t="s">
        <v>205</v>
      </c>
      <c r="B3" s="116" t="s">
        <v>71</v>
      </c>
      <c r="C3" s="116" t="s">
        <v>149</v>
      </c>
      <c r="D3" s="116" t="s">
        <v>73</v>
      </c>
      <c r="E3" s="116" t="s">
        <v>150</v>
      </c>
      <c r="F3" s="116" t="s">
        <v>151</v>
      </c>
      <c r="G3" s="117" t="s">
        <v>11</v>
      </c>
    </row>
    <row r="4" spans="1:7" ht="12.95" customHeight="1" x14ac:dyDescent="0.2">
      <c r="A4" s="128" t="s">
        <v>29</v>
      </c>
      <c r="B4" s="155">
        <v>10.526315789473683</v>
      </c>
      <c r="C4" s="155">
        <v>21.052631578947366</v>
      </c>
      <c r="D4" s="155">
        <v>34.210526315789473</v>
      </c>
      <c r="E4" s="155">
        <v>28.947368421052634</v>
      </c>
      <c r="F4" s="155">
        <v>5.2631578947368416</v>
      </c>
      <c r="G4" s="156">
        <v>100</v>
      </c>
    </row>
    <row r="5" spans="1:7" ht="12.95" customHeight="1" x14ac:dyDescent="0.2">
      <c r="A5" s="128" t="s">
        <v>31</v>
      </c>
      <c r="B5" s="157">
        <v>66.666666666666657</v>
      </c>
      <c r="C5" s="157">
        <v>25</v>
      </c>
      <c r="D5" s="157">
        <v>0</v>
      </c>
      <c r="E5" s="157">
        <v>8.3333333333333321</v>
      </c>
      <c r="F5" s="157">
        <v>0</v>
      </c>
      <c r="G5" s="158">
        <v>100</v>
      </c>
    </row>
    <row r="6" spans="1:7" ht="12.95" customHeight="1" x14ac:dyDescent="0.2">
      <c r="A6" s="128" t="s">
        <v>43</v>
      </c>
      <c r="B6" s="157">
        <v>66.666666666666657</v>
      </c>
      <c r="C6" s="157">
        <v>0</v>
      </c>
      <c r="D6" s="157">
        <v>16.666666666666664</v>
      </c>
      <c r="E6" s="157">
        <v>16.666666666666664</v>
      </c>
      <c r="F6" s="157">
        <v>0</v>
      </c>
      <c r="G6" s="158">
        <v>100</v>
      </c>
    </row>
    <row r="7" spans="1:7" ht="12.95" customHeight="1" x14ac:dyDescent="0.2">
      <c r="A7" s="128" t="s">
        <v>92</v>
      </c>
      <c r="B7" s="157">
        <v>26.315789473684209</v>
      </c>
      <c r="C7" s="157">
        <v>26.315789473684209</v>
      </c>
      <c r="D7" s="157">
        <v>21.052631578947366</v>
      </c>
      <c r="E7" s="157">
        <v>10.526315789473683</v>
      </c>
      <c r="F7" s="157">
        <v>15.789473684210526</v>
      </c>
      <c r="G7" s="158">
        <v>100</v>
      </c>
    </row>
    <row r="8" spans="1:7" ht="12.95" customHeight="1" x14ac:dyDescent="0.2">
      <c r="A8" s="128" t="s">
        <v>30</v>
      </c>
      <c r="B8" s="157">
        <v>66.666666666666657</v>
      </c>
      <c r="C8" s="157">
        <v>11.111111111111111</v>
      </c>
      <c r="D8" s="157">
        <v>11.111111111111111</v>
      </c>
      <c r="E8" s="157">
        <v>11.111111111111111</v>
      </c>
      <c r="F8" s="157">
        <v>0</v>
      </c>
      <c r="G8" s="158">
        <v>100</v>
      </c>
    </row>
    <row r="9" spans="1:7" ht="12.95" customHeight="1" x14ac:dyDescent="0.2">
      <c r="A9" s="128" t="s">
        <v>94</v>
      </c>
      <c r="B9" s="157">
        <v>50</v>
      </c>
      <c r="C9" s="157">
        <v>50</v>
      </c>
      <c r="D9" s="157">
        <v>0</v>
      </c>
      <c r="E9" s="157">
        <v>0</v>
      </c>
      <c r="F9" s="157">
        <v>0</v>
      </c>
      <c r="G9" s="158">
        <v>100</v>
      </c>
    </row>
    <row r="10" spans="1:7" ht="12.95" customHeight="1" x14ac:dyDescent="0.2">
      <c r="A10" s="128" t="s">
        <v>95</v>
      </c>
      <c r="B10" s="157">
        <v>28.571428571428569</v>
      </c>
      <c r="C10" s="157">
        <v>14.285714285714285</v>
      </c>
      <c r="D10" s="157">
        <v>42.857142857142854</v>
      </c>
      <c r="E10" s="157">
        <v>0</v>
      </c>
      <c r="F10" s="157">
        <v>14.285714285714285</v>
      </c>
      <c r="G10" s="158">
        <v>100</v>
      </c>
    </row>
    <row r="11" spans="1:7" ht="12.95" customHeight="1" x14ac:dyDescent="0.2">
      <c r="A11" s="128" t="s">
        <v>213</v>
      </c>
      <c r="B11" s="157">
        <v>0</v>
      </c>
      <c r="C11" s="157">
        <v>100</v>
      </c>
      <c r="D11" s="157">
        <v>0</v>
      </c>
      <c r="E11" s="157">
        <v>0</v>
      </c>
      <c r="F11" s="157">
        <v>0</v>
      </c>
      <c r="G11" s="158">
        <v>100</v>
      </c>
    </row>
    <row r="12" spans="1:7" ht="12.95" customHeight="1" x14ac:dyDescent="0.2">
      <c r="A12" s="128" t="s">
        <v>41</v>
      </c>
      <c r="B12" s="157">
        <v>14.159292035398231</v>
      </c>
      <c r="C12" s="157">
        <v>14.159292035398231</v>
      </c>
      <c r="D12" s="157">
        <v>23.008849557522122</v>
      </c>
      <c r="E12" s="157">
        <v>37.168141592920357</v>
      </c>
      <c r="F12" s="157">
        <v>11.504424778761061</v>
      </c>
      <c r="G12" s="158">
        <v>100</v>
      </c>
    </row>
    <row r="13" spans="1:7" ht="12.95" customHeight="1" x14ac:dyDescent="0.2">
      <c r="A13" s="128" t="s">
        <v>98</v>
      </c>
      <c r="B13" s="157">
        <v>17.647058823529413</v>
      </c>
      <c r="C13" s="157">
        <v>47.058823529411761</v>
      </c>
      <c r="D13" s="157">
        <v>11.76470588235294</v>
      </c>
      <c r="E13" s="157">
        <v>17.647058823529413</v>
      </c>
      <c r="F13" s="157">
        <v>5.8823529411764701</v>
      </c>
      <c r="G13" s="158">
        <v>100</v>
      </c>
    </row>
    <row r="14" spans="1:7" ht="12.95" customHeight="1" x14ac:dyDescent="0.2">
      <c r="A14" s="128" t="s">
        <v>99</v>
      </c>
      <c r="B14" s="157">
        <v>15</v>
      </c>
      <c r="C14" s="157">
        <v>20</v>
      </c>
      <c r="D14" s="157">
        <v>25</v>
      </c>
      <c r="E14" s="157">
        <v>20</v>
      </c>
      <c r="F14" s="157">
        <v>20</v>
      </c>
      <c r="G14" s="158">
        <v>100</v>
      </c>
    </row>
    <row r="15" spans="1:7" ht="12.95" customHeight="1" x14ac:dyDescent="0.2">
      <c r="A15" s="128" t="s">
        <v>87</v>
      </c>
      <c r="B15" s="157">
        <v>8.695652173913043</v>
      </c>
      <c r="C15" s="157">
        <v>13.043478260869565</v>
      </c>
      <c r="D15" s="157">
        <v>39.130434782608695</v>
      </c>
      <c r="E15" s="157">
        <v>30.434782608695656</v>
      </c>
      <c r="F15" s="157">
        <v>8.695652173913043</v>
      </c>
      <c r="G15" s="158">
        <v>100</v>
      </c>
    </row>
    <row r="16" spans="1:7" ht="12.95" customHeight="1" x14ac:dyDescent="0.2">
      <c r="A16" s="128" t="s">
        <v>33</v>
      </c>
      <c r="B16" s="157">
        <v>20</v>
      </c>
      <c r="C16" s="157">
        <v>30</v>
      </c>
      <c r="D16" s="157">
        <v>0</v>
      </c>
      <c r="E16" s="157">
        <v>50</v>
      </c>
      <c r="F16" s="157">
        <v>0</v>
      </c>
      <c r="G16" s="158">
        <v>100</v>
      </c>
    </row>
    <row r="17" spans="1:7" ht="12.95" customHeight="1" x14ac:dyDescent="0.2">
      <c r="A17" s="128" t="s">
        <v>35</v>
      </c>
      <c r="B17" s="157">
        <v>33.333333333333329</v>
      </c>
      <c r="C17" s="157">
        <v>33.333333333333329</v>
      </c>
      <c r="D17" s="157">
        <v>33.333333333333329</v>
      </c>
      <c r="E17" s="157">
        <v>0</v>
      </c>
      <c r="F17" s="157">
        <v>0</v>
      </c>
      <c r="G17" s="158">
        <v>100</v>
      </c>
    </row>
    <row r="18" spans="1:7" ht="12.95" customHeight="1" x14ac:dyDescent="0.2">
      <c r="A18" s="128" t="s">
        <v>171</v>
      </c>
      <c r="B18" s="157">
        <v>0</v>
      </c>
      <c r="C18" s="157">
        <v>37.5</v>
      </c>
      <c r="D18" s="157">
        <v>37.5</v>
      </c>
      <c r="E18" s="157">
        <v>25</v>
      </c>
      <c r="F18" s="157">
        <v>0</v>
      </c>
      <c r="G18" s="158">
        <v>100</v>
      </c>
    </row>
    <row r="19" spans="1:7" ht="12.95" customHeight="1" x14ac:dyDescent="0.2">
      <c r="A19" s="128" t="s">
        <v>36</v>
      </c>
      <c r="B19" s="157">
        <v>0</v>
      </c>
      <c r="C19" s="157">
        <v>50</v>
      </c>
      <c r="D19" s="157">
        <v>0</v>
      </c>
      <c r="E19" s="157">
        <v>50</v>
      </c>
      <c r="F19" s="157">
        <v>0</v>
      </c>
      <c r="G19" s="158">
        <v>100</v>
      </c>
    </row>
    <row r="20" spans="1:7" ht="12.95" customHeight="1" x14ac:dyDescent="0.2">
      <c r="A20" s="128" t="s">
        <v>37</v>
      </c>
      <c r="B20" s="157">
        <v>53.846153846153847</v>
      </c>
      <c r="C20" s="157">
        <v>26.923076923076923</v>
      </c>
      <c r="D20" s="157">
        <v>3.8461538461538463</v>
      </c>
      <c r="E20" s="157">
        <v>7.6923076923076925</v>
      </c>
      <c r="F20" s="157">
        <v>7.6923076923076925</v>
      </c>
      <c r="G20" s="158">
        <v>100</v>
      </c>
    </row>
    <row r="21" spans="1:7" ht="12.95" customHeight="1" x14ac:dyDescent="0.2">
      <c r="A21" s="128" t="s">
        <v>104</v>
      </c>
      <c r="B21" s="157">
        <v>0</v>
      </c>
      <c r="C21" s="157">
        <v>0</v>
      </c>
      <c r="D21" s="157">
        <v>0</v>
      </c>
      <c r="E21" s="157">
        <v>100</v>
      </c>
      <c r="F21" s="157">
        <v>0</v>
      </c>
      <c r="G21" s="158">
        <v>100</v>
      </c>
    </row>
    <row r="22" spans="1:7" ht="12.95" customHeight="1" x14ac:dyDescent="0.2">
      <c r="A22" s="128" t="s">
        <v>105</v>
      </c>
      <c r="B22" s="157">
        <v>0</v>
      </c>
      <c r="C22" s="157">
        <v>0</v>
      </c>
      <c r="D22" s="157">
        <v>0</v>
      </c>
      <c r="E22" s="157">
        <v>100</v>
      </c>
      <c r="F22" s="157">
        <v>0</v>
      </c>
      <c r="G22" s="158">
        <v>100</v>
      </c>
    </row>
    <row r="23" spans="1:7" ht="12.95" customHeight="1" x14ac:dyDescent="0.2">
      <c r="A23" s="128" t="s">
        <v>27</v>
      </c>
      <c r="B23" s="157">
        <v>0</v>
      </c>
      <c r="C23" s="157">
        <v>0</v>
      </c>
      <c r="D23" s="157">
        <v>14.285714285714285</v>
      </c>
      <c r="E23" s="157">
        <v>42.857142857142854</v>
      </c>
      <c r="F23" s="157">
        <v>42.857142857142854</v>
      </c>
      <c r="G23" s="158">
        <v>100</v>
      </c>
    </row>
    <row r="24" spans="1:7" s="30" customFormat="1" ht="12.95" customHeight="1" x14ac:dyDescent="0.2">
      <c r="A24" s="129" t="s">
        <v>11</v>
      </c>
      <c r="B24" s="159">
        <v>21.818181818181817</v>
      </c>
      <c r="C24" s="159">
        <v>20.909090909090907</v>
      </c>
      <c r="D24" s="159">
        <v>21.515151515151516</v>
      </c>
      <c r="E24" s="159">
        <v>26.36363636363636</v>
      </c>
      <c r="F24" s="159">
        <v>9.3939393939393927</v>
      </c>
      <c r="G24" s="158">
        <v>100</v>
      </c>
    </row>
    <row r="25" spans="1:7" ht="15" customHeight="1" x14ac:dyDescent="0.2"/>
    <row r="26" spans="1:7" ht="15" customHeight="1" x14ac:dyDescent="0.2"/>
  </sheetData>
  <sheetProtection algorithmName="SHA-512" hashValue="nlMJuirJfyo5bsUOxBM2Ir6AuKfHTpsG6VBh+lG/1QoP2ocsEgRNU1jkYDvbwH2OrJkOzGMYiks0X3nl9HwAfw==" saltValue="nzLfDHxoXsect16ZH23UUg==" spinCount="100000" sheet="1" autoFilter="0"/>
  <mergeCells count="1">
    <mergeCell ref="A1:G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25">
    <tabColor rgb="FFFFC000"/>
    <pageSetUpPr fitToPage="1"/>
  </sheetPr>
  <dimension ref="A1:I16"/>
  <sheetViews>
    <sheetView zoomScale="120" zoomScaleNormal="120" workbookViewId="0">
      <selection sqref="A1:I1"/>
    </sheetView>
  </sheetViews>
  <sheetFormatPr baseColWidth="10" defaultColWidth="11.5703125" defaultRowHeight="12.75" x14ac:dyDescent="0.2"/>
  <cols>
    <col min="1" max="1" width="16.42578125" style="92" customWidth="1"/>
    <col min="2" max="2" width="10.28515625" style="26" bestFit="1" customWidth="1"/>
    <col min="3" max="3" width="8.7109375" style="26" bestFit="1" customWidth="1"/>
    <col min="4" max="4" width="12.140625" style="26" bestFit="1" customWidth="1"/>
    <col min="5" max="5" width="12.7109375" style="26" bestFit="1" customWidth="1"/>
    <col min="6" max="6" width="12.42578125" style="26" customWidth="1"/>
    <col min="7" max="7" width="12.5703125" style="26" customWidth="1"/>
    <col min="8" max="8" width="11" style="26" bestFit="1" customWidth="1"/>
    <col min="9" max="9" width="12.28515625" style="26" customWidth="1"/>
    <col min="10" max="16384" width="11.5703125" style="26"/>
  </cols>
  <sheetData>
    <row r="1" spans="1:9" ht="18" customHeight="1" x14ac:dyDescent="0.2">
      <c r="A1" s="203" t="s">
        <v>153</v>
      </c>
      <c r="B1" s="204"/>
      <c r="C1" s="204"/>
      <c r="D1" s="204"/>
      <c r="E1" s="204"/>
      <c r="F1" s="204"/>
      <c r="G1" s="204"/>
      <c r="H1" s="204"/>
      <c r="I1" s="204"/>
    </row>
    <row r="2" spans="1:9" ht="19.899999999999999" customHeight="1" x14ac:dyDescent="0.2">
      <c r="A2" s="55"/>
      <c r="B2" s="40"/>
      <c r="C2" s="40"/>
      <c r="D2" s="40"/>
      <c r="E2" s="40"/>
      <c r="F2" s="40"/>
      <c r="G2" s="40"/>
      <c r="H2" s="97"/>
      <c r="I2" s="60" t="s">
        <v>82</v>
      </c>
    </row>
    <row r="3" spans="1:9" ht="60" customHeight="1" x14ac:dyDescent="0.2">
      <c r="A3" s="73" t="s">
        <v>214</v>
      </c>
      <c r="B3" s="130" t="s">
        <v>81</v>
      </c>
      <c r="C3" s="130" t="s">
        <v>154</v>
      </c>
      <c r="D3" s="179" t="s">
        <v>218</v>
      </c>
      <c r="E3" s="179" t="s">
        <v>216</v>
      </c>
      <c r="F3" s="180" t="s">
        <v>215</v>
      </c>
      <c r="G3" s="180" t="s">
        <v>217</v>
      </c>
      <c r="H3" s="180" t="s">
        <v>80</v>
      </c>
      <c r="I3" s="181" t="s">
        <v>79</v>
      </c>
    </row>
    <row r="4" spans="1:9" ht="21" customHeight="1" x14ac:dyDescent="0.2">
      <c r="A4" s="133" t="s">
        <v>74</v>
      </c>
      <c r="B4" s="183">
        <v>18</v>
      </c>
      <c r="C4" s="183">
        <v>23</v>
      </c>
      <c r="D4" s="183">
        <v>12</v>
      </c>
      <c r="E4" s="183">
        <v>53</v>
      </c>
      <c r="F4" s="183">
        <v>3</v>
      </c>
      <c r="G4" s="183">
        <v>3</v>
      </c>
      <c r="H4" s="183">
        <v>13</v>
      </c>
      <c r="I4" s="184">
        <v>72</v>
      </c>
    </row>
    <row r="5" spans="1:9" ht="21" customHeight="1" x14ac:dyDescent="0.2">
      <c r="A5" s="131" t="s">
        <v>75</v>
      </c>
      <c r="B5" s="183">
        <v>22</v>
      </c>
      <c r="C5" s="183">
        <v>14</v>
      </c>
      <c r="D5" s="183">
        <v>10</v>
      </c>
      <c r="E5" s="183">
        <v>46</v>
      </c>
      <c r="F5" s="183">
        <v>5</v>
      </c>
      <c r="G5" s="183">
        <v>1</v>
      </c>
      <c r="H5" s="183">
        <v>17</v>
      </c>
      <c r="I5" s="184">
        <v>69</v>
      </c>
    </row>
    <row r="6" spans="1:9" ht="21" customHeight="1" x14ac:dyDescent="0.2">
      <c r="A6" s="182" t="s">
        <v>76</v>
      </c>
      <c r="B6" s="183">
        <v>39</v>
      </c>
      <c r="C6" s="183">
        <v>11</v>
      </c>
      <c r="D6" s="183">
        <v>7</v>
      </c>
      <c r="E6" s="183">
        <v>57</v>
      </c>
      <c r="F6" s="183">
        <v>1</v>
      </c>
      <c r="G6" s="183">
        <v>6</v>
      </c>
      <c r="H6" s="183">
        <v>7</v>
      </c>
      <c r="I6" s="184">
        <v>71</v>
      </c>
    </row>
    <row r="7" spans="1:9" ht="21" customHeight="1" x14ac:dyDescent="0.2">
      <c r="A7" s="131" t="s">
        <v>77</v>
      </c>
      <c r="B7" s="183">
        <v>65</v>
      </c>
      <c r="C7" s="183">
        <v>1</v>
      </c>
      <c r="D7" s="183">
        <v>1</v>
      </c>
      <c r="E7" s="183">
        <v>67</v>
      </c>
      <c r="F7" s="183">
        <v>4</v>
      </c>
      <c r="G7" s="183">
        <v>1</v>
      </c>
      <c r="H7" s="183">
        <v>15</v>
      </c>
      <c r="I7" s="184">
        <v>87</v>
      </c>
    </row>
    <row r="8" spans="1:9" ht="21" customHeight="1" x14ac:dyDescent="0.2">
      <c r="A8" s="131" t="s">
        <v>78</v>
      </c>
      <c r="B8" s="183">
        <v>22</v>
      </c>
      <c r="C8" s="183">
        <v>0</v>
      </c>
      <c r="D8" s="183">
        <v>0</v>
      </c>
      <c r="E8" s="183">
        <v>22</v>
      </c>
      <c r="F8" s="183">
        <v>0</v>
      </c>
      <c r="G8" s="183">
        <v>3</v>
      </c>
      <c r="H8" s="183">
        <v>6</v>
      </c>
      <c r="I8" s="184">
        <v>31</v>
      </c>
    </row>
    <row r="9" spans="1:9" ht="21" customHeight="1" x14ac:dyDescent="0.2">
      <c r="A9" s="131" t="s">
        <v>11</v>
      </c>
      <c r="B9" s="185">
        <v>166</v>
      </c>
      <c r="C9" s="185">
        <v>49</v>
      </c>
      <c r="D9" s="185">
        <v>30</v>
      </c>
      <c r="E9" s="185">
        <v>245</v>
      </c>
      <c r="F9" s="185">
        <v>13</v>
      </c>
      <c r="G9" s="185">
        <v>14</v>
      </c>
      <c r="H9" s="185">
        <v>58</v>
      </c>
      <c r="I9" s="184">
        <v>330</v>
      </c>
    </row>
    <row r="10" spans="1:9" ht="15" customHeight="1" x14ac:dyDescent="0.2"/>
    <row r="11" spans="1:9" ht="15" customHeight="1" x14ac:dyDescent="0.2"/>
    <row r="12" spans="1:9" ht="15" customHeight="1" x14ac:dyDescent="0.2"/>
    <row r="13" spans="1:9" x14ac:dyDescent="0.2">
      <c r="C13" s="98"/>
    </row>
    <row r="16" spans="1:9" ht="15" customHeight="1" x14ac:dyDescent="0.2"/>
  </sheetData>
  <sheetProtection algorithmName="SHA-512" hashValue="wBJHzvVAMOuyHR1e33ICqRVz0zww6g5P1DnSi4NVyWfVCt4vmAvTGwvn1Veqv6IQkghfOkAmM3GSakhUTCfrXg==" saltValue="EUgPlDTC0Rc/xX7qIV41Dg==" spinCount="100000" sheet="1" autoFilter="0"/>
  <mergeCells count="1">
    <mergeCell ref="A1:I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26">
    <tabColor rgb="FF008000"/>
  </sheetPr>
  <dimension ref="A1:S21"/>
  <sheetViews>
    <sheetView topLeftCell="M1" zoomScaleNormal="100" workbookViewId="0">
      <selection activeCell="M1" sqref="M1:S1"/>
    </sheetView>
  </sheetViews>
  <sheetFormatPr baseColWidth="10" defaultColWidth="4.42578125" defaultRowHeight="12.75" x14ac:dyDescent="0.2"/>
  <cols>
    <col min="1" max="12" width="16.42578125" style="26" hidden="1" customWidth="1"/>
    <col min="13" max="18" width="4.42578125" style="26"/>
    <col min="19" max="19" width="64.140625" style="26" customWidth="1"/>
    <col min="20" max="16384" width="4.42578125" style="26"/>
  </cols>
  <sheetData>
    <row r="1" spans="1:19" ht="23.25" customHeight="1" x14ac:dyDescent="0.2">
      <c r="A1" s="163" t="s">
        <v>260</v>
      </c>
      <c r="B1" s="164" t="s">
        <v>261</v>
      </c>
      <c r="C1" s="164" t="s">
        <v>262</v>
      </c>
      <c r="D1" s="165"/>
      <c r="E1" s="2"/>
      <c r="F1" s="171" t="s">
        <v>265</v>
      </c>
      <c r="G1" s="166" t="s">
        <v>261</v>
      </c>
      <c r="H1" s="166" t="s">
        <v>262</v>
      </c>
      <c r="I1" s="2"/>
      <c r="J1" s="165"/>
      <c r="K1" s="165"/>
      <c r="M1" s="201" t="s">
        <v>155</v>
      </c>
      <c r="N1" s="201"/>
      <c r="O1" s="201"/>
      <c r="P1" s="201"/>
      <c r="Q1" s="201"/>
      <c r="R1" s="201"/>
      <c r="S1" s="201"/>
    </row>
    <row r="2" spans="1:19" ht="18" customHeight="1" x14ac:dyDescent="0.2">
      <c r="A2" s="167" t="str">
        <f>CONCATENATE(VLOOKUP(F2,$J$2:$K$21,2,FALSE)," (",B2,"/",D2,")*")</f>
        <v>Varios (3/7)*</v>
      </c>
      <c r="B2" s="168">
        <v>3</v>
      </c>
      <c r="C2" s="168">
        <v>4</v>
      </c>
      <c r="D2" s="168">
        <f>B2+C2</f>
        <v>7</v>
      </c>
      <c r="E2"/>
      <c r="F2" s="169" t="s">
        <v>27</v>
      </c>
      <c r="G2" s="170">
        <v>3</v>
      </c>
      <c r="H2" s="170">
        <v>4</v>
      </c>
      <c r="I2"/>
      <c r="J2" s="167" t="s">
        <v>44</v>
      </c>
      <c r="K2" s="167" t="s">
        <v>44</v>
      </c>
      <c r="S2" s="25" t="s">
        <v>69</v>
      </c>
    </row>
    <row r="3" spans="1:19" x14ac:dyDescent="0.2">
      <c r="A3" s="167" t="str">
        <f>CONCATENATE(VLOOKUP(F3,$J$2:$K$21,2,FALSE)," (",B3,"/",D3,")*")</f>
        <v>C. - La Mancha (0/1)*</v>
      </c>
      <c r="B3" s="168">
        <v>0</v>
      </c>
      <c r="C3" s="168">
        <v>1</v>
      </c>
      <c r="D3" s="168">
        <f t="shared" ref="D3:D21" si="0">B3+C3</f>
        <v>1</v>
      </c>
      <c r="E3"/>
      <c r="F3" s="169" t="s">
        <v>49</v>
      </c>
      <c r="G3" s="170">
        <v>0</v>
      </c>
      <c r="H3" s="170">
        <v>1</v>
      </c>
      <c r="I3"/>
      <c r="J3" s="167" t="s">
        <v>31</v>
      </c>
      <c r="K3" s="167" t="s">
        <v>31</v>
      </c>
    </row>
    <row r="4" spans="1:19" x14ac:dyDescent="0.2">
      <c r="A4" s="167" t="str">
        <f t="shared" ref="A4:A21" si="1">CONCATENATE(VLOOKUP(F4,$J$2:$K$21,2,FALSE)," (",B4,"/",D4,")*")</f>
        <v>La Rioja (0/2)*</v>
      </c>
      <c r="B4" s="168">
        <v>0</v>
      </c>
      <c r="C4" s="168">
        <v>2</v>
      </c>
      <c r="D4" s="168">
        <f t="shared" si="0"/>
        <v>2</v>
      </c>
      <c r="E4"/>
      <c r="F4" s="169" t="s">
        <v>36</v>
      </c>
      <c r="G4" s="170">
        <v>0</v>
      </c>
      <c r="H4" s="170">
        <v>2</v>
      </c>
      <c r="I4"/>
      <c r="J4" s="167" t="s">
        <v>30</v>
      </c>
      <c r="K4" s="167" t="s">
        <v>30</v>
      </c>
    </row>
    <row r="5" spans="1:19" x14ac:dyDescent="0.2">
      <c r="A5" s="167" t="str">
        <f t="shared" si="1"/>
        <v>Ceuta (0/1)*</v>
      </c>
      <c r="B5" s="168">
        <v>0</v>
      </c>
      <c r="C5" s="168">
        <v>1</v>
      </c>
      <c r="D5" s="168">
        <f t="shared" si="0"/>
        <v>1</v>
      </c>
      <c r="E5"/>
      <c r="F5" s="169" t="s">
        <v>52</v>
      </c>
      <c r="G5" s="170">
        <v>0</v>
      </c>
      <c r="H5" s="170">
        <v>1</v>
      </c>
      <c r="I5"/>
      <c r="J5" s="167" t="s">
        <v>32</v>
      </c>
      <c r="K5" s="167" t="s">
        <v>32</v>
      </c>
    </row>
    <row r="6" spans="1:19" x14ac:dyDescent="0.2">
      <c r="A6" s="167" t="str">
        <f t="shared" si="1"/>
        <v>Melilla (0/3)*</v>
      </c>
      <c r="B6" s="168">
        <v>0</v>
      </c>
      <c r="C6" s="168">
        <v>3</v>
      </c>
      <c r="D6" s="168">
        <f t="shared" si="0"/>
        <v>3</v>
      </c>
      <c r="E6"/>
      <c r="F6" s="169" t="s">
        <v>53</v>
      </c>
      <c r="G6" s="170">
        <v>0</v>
      </c>
      <c r="H6" s="170">
        <v>3</v>
      </c>
      <c r="I6"/>
      <c r="J6" s="167" t="s">
        <v>49</v>
      </c>
      <c r="K6" s="167" t="s">
        <v>119</v>
      </c>
    </row>
    <row r="7" spans="1:19" x14ac:dyDescent="0.2">
      <c r="A7" s="167" t="str">
        <f t="shared" si="1"/>
        <v>Canarias (0/2)*</v>
      </c>
      <c r="B7" s="168">
        <v>0</v>
      </c>
      <c r="C7" s="168">
        <v>2</v>
      </c>
      <c r="D7" s="168">
        <f t="shared" si="0"/>
        <v>2</v>
      </c>
      <c r="E7"/>
      <c r="F7" s="169" t="s">
        <v>30</v>
      </c>
      <c r="G7" s="170">
        <v>0</v>
      </c>
      <c r="H7" s="170">
        <v>2</v>
      </c>
      <c r="I7"/>
      <c r="J7" s="167" t="s">
        <v>40</v>
      </c>
      <c r="K7" s="167" t="s">
        <v>40</v>
      </c>
    </row>
    <row r="8" spans="1:19" x14ac:dyDescent="0.2">
      <c r="A8" s="167" t="str">
        <f t="shared" si="1"/>
        <v>Cantabria (1/9)*</v>
      </c>
      <c r="B8" s="168">
        <v>1</v>
      </c>
      <c r="C8" s="168">
        <v>8</v>
      </c>
      <c r="D8" s="168">
        <f t="shared" si="0"/>
        <v>9</v>
      </c>
      <c r="E8"/>
      <c r="F8" s="169" t="s">
        <v>32</v>
      </c>
      <c r="G8" s="170">
        <v>1</v>
      </c>
      <c r="H8" s="170">
        <v>8</v>
      </c>
      <c r="I8"/>
      <c r="J8" s="167" t="s">
        <v>41</v>
      </c>
      <c r="K8" s="167" t="s">
        <v>41</v>
      </c>
    </row>
    <row r="9" spans="1:19" x14ac:dyDescent="0.2">
      <c r="A9" s="167" t="str">
        <f t="shared" si="1"/>
        <v>C.F. de Navarra (2/6)*</v>
      </c>
      <c r="B9" s="168">
        <v>2</v>
      </c>
      <c r="C9" s="168">
        <v>4</v>
      </c>
      <c r="D9" s="168">
        <f t="shared" si="0"/>
        <v>6</v>
      </c>
      <c r="E9"/>
      <c r="F9" s="169" t="s">
        <v>42</v>
      </c>
      <c r="G9" s="170">
        <v>2</v>
      </c>
      <c r="H9" s="170">
        <v>4</v>
      </c>
      <c r="I9"/>
      <c r="J9" s="167" t="s">
        <v>52</v>
      </c>
      <c r="K9" s="167" t="s">
        <v>52</v>
      </c>
    </row>
    <row r="10" spans="1:19" x14ac:dyDescent="0.2">
      <c r="A10" s="167" t="str">
        <f t="shared" si="1"/>
        <v>P. de Asturias (3/6)*</v>
      </c>
      <c r="B10" s="168">
        <v>3</v>
      </c>
      <c r="C10" s="168">
        <v>3</v>
      </c>
      <c r="D10" s="168">
        <f t="shared" si="0"/>
        <v>6</v>
      </c>
      <c r="E10"/>
      <c r="F10" s="169" t="s">
        <v>43</v>
      </c>
      <c r="G10" s="170">
        <v>3</v>
      </c>
      <c r="H10" s="170">
        <v>3</v>
      </c>
      <c r="I10"/>
      <c r="J10" s="167" t="s">
        <v>50</v>
      </c>
      <c r="K10" s="167" t="s">
        <v>263</v>
      </c>
    </row>
    <row r="11" spans="1:19" x14ac:dyDescent="0.2">
      <c r="A11" s="167" t="str">
        <f t="shared" si="1"/>
        <v>Illes Balears (3/8)*</v>
      </c>
      <c r="B11" s="168">
        <v>3</v>
      </c>
      <c r="C11" s="168">
        <v>5</v>
      </c>
      <c r="D11" s="168">
        <f t="shared" si="0"/>
        <v>8</v>
      </c>
      <c r="E11"/>
      <c r="F11" s="169" t="s">
        <v>28</v>
      </c>
      <c r="G11" s="170">
        <v>3</v>
      </c>
      <c r="H11" s="170">
        <v>5</v>
      </c>
      <c r="I11"/>
      <c r="J11" s="167" t="s">
        <v>42</v>
      </c>
      <c r="K11" s="167" t="s">
        <v>264</v>
      </c>
    </row>
    <row r="12" spans="1:19" x14ac:dyDescent="0.2">
      <c r="A12" s="167" t="str">
        <f t="shared" si="1"/>
        <v>Castilla y León (3/19)*</v>
      </c>
      <c r="B12" s="168">
        <v>3</v>
      </c>
      <c r="C12" s="168">
        <v>16</v>
      </c>
      <c r="D12" s="168">
        <f t="shared" si="0"/>
        <v>19</v>
      </c>
      <c r="E12"/>
      <c r="F12" s="169" t="s">
        <v>40</v>
      </c>
      <c r="G12" s="170">
        <v>3</v>
      </c>
      <c r="H12" s="170">
        <v>16</v>
      </c>
      <c r="I12"/>
      <c r="J12" s="167" t="s">
        <v>51</v>
      </c>
      <c r="K12" s="167" t="s">
        <v>37</v>
      </c>
    </row>
    <row r="13" spans="1:19" x14ac:dyDescent="0.2">
      <c r="A13" s="167" t="str">
        <f t="shared" si="1"/>
        <v>País Vasco (3/7)*</v>
      </c>
      <c r="B13" s="168">
        <v>3</v>
      </c>
      <c r="C13" s="168">
        <v>4</v>
      </c>
      <c r="D13" s="168">
        <f t="shared" si="0"/>
        <v>7</v>
      </c>
      <c r="E13"/>
      <c r="F13" s="169" t="s">
        <v>171</v>
      </c>
      <c r="G13" s="170">
        <v>3</v>
      </c>
      <c r="H13" s="170">
        <v>4</v>
      </c>
      <c r="I13"/>
      <c r="J13" s="167" t="s">
        <v>39</v>
      </c>
      <c r="K13" s="167" t="s">
        <v>39</v>
      </c>
    </row>
    <row r="14" spans="1:19" x14ac:dyDescent="0.2">
      <c r="A14" s="167" t="str">
        <f t="shared" si="1"/>
        <v>Aragón (5/10)*</v>
      </c>
      <c r="B14" s="168">
        <v>5</v>
      </c>
      <c r="C14" s="168">
        <v>5</v>
      </c>
      <c r="D14" s="168">
        <f t="shared" si="0"/>
        <v>10</v>
      </c>
      <c r="E14"/>
      <c r="F14" s="169" t="s">
        <v>31</v>
      </c>
      <c r="G14" s="170">
        <v>5</v>
      </c>
      <c r="H14" s="170">
        <v>5</v>
      </c>
      <c r="I14"/>
      <c r="J14" s="167" t="s">
        <v>34</v>
      </c>
      <c r="K14" s="167" t="s">
        <v>34</v>
      </c>
    </row>
    <row r="15" spans="1:19" x14ac:dyDescent="0.2">
      <c r="A15" s="167" t="str">
        <f t="shared" si="1"/>
        <v>Extremadura (5/17)*</v>
      </c>
      <c r="B15" s="168">
        <v>5</v>
      </c>
      <c r="C15" s="168">
        <v>12</v>
      </c>
      <c r="D15" s="168">
        <f t="shared" si="0"/>
        <v>17</v>
      </c>
      <c r="E15"/>
      <c r="F15" s="169" t="s">
        <v>39</v>
      </c>
      <c r="G15" s="170">
        <v>5</v>
      </c>
      <c r="H15" s="170">
        <v>12</v>
      </c>
      <c r="I15"/>
      <c r="J15" s="167" t="s">
        <v>28</v>
      </c>
      <c r="K15" s="167" t="s">
        <v>28</v>
      </c>
    </row>
    <row r="16" spans="1:19" x14ac:dyDescent="0.2">
      <c r="A16" s="167" t="str">
        <f t="shared" si="1"/>
        <v>R. de Murcia (6/13)*</v>
      </c>
      <c r="B16" s="168">
        <v>6</v>
      </c>
      <c r="C16" s="168">
        <v>7</v>
      </c>
      <c r="D16" s="168">
        <f t="shared" si="0"/>
        <v>13</v>
      </c>
      <c r="E16"/>
      <c r="F16" s="169" t="s">
        <v>33</v>
      </c>
      <c r="G16" s="170">
        <v>6</v>
      </c>
      <c r="H16" s="170">
        <v>7</v>
      </c>
      <c r="I16"/>
      <c r="J16" s="167" t="s">
        <v>36</v>
      </c>
      <c r="K16" s="167" t="s">
        <v>36</v>
      </c>
    </row>
    <row r="17" spans="1:11" x14ac:dyDescent="0.2">
      <c r="A17" s="167" t="str">
        <f t="shared" si="1"/>
        <v>Galicia (9/20)*</v>
      </c>
      <c r="B17" s="168">
        <v>9</v>
      </c>
      <c r="C17" s="168">
        <v>11</v>
      </c>
      <c r="D17" s="168">
        <f t="shared" si="0"/>
        <v>20</v>
      </c>
      <c r="E17"/>
      <c r="F17" s="169" t="s">
        <v>34</v>
      </c>
      <c r="G17" s="170">
        <v>9</v>
      </c>
      <c r="H17" s="170">
        <v>11</v>
      </c>
      <c r="I17"/>
      <c r="J17" s="167" t="s">
        <v>53</v>
      </c>
      <c r="K17" s="167" t="s">
        <v>53</v>
      </c>
    </row>
    <row r="18" spans="1:11" x14ac:dyDescent="0.2">
      <c r="A18" s="167" t="str">
        <f t="shared" si="1"/>
        <v>C. Valenciana (10/26)*</v>
      </c>
      <c r="B18" s="168">
        <v>10</v>
      </c>
      <c r="C18" s="168">
        <v>16</v>
      </c>
      <c r="D18" s="168">
        <f t="shared" si="0"/>
        <v>26</v>
      </c>
      <c r="E18"/>
      <c r="F18" s="169" t="s">
        <v>51</v>
      </c>
      <c r="G18" s="170">
        <v>10</v>
      </c>
      <c r="H18" s="170">
        <v>16</v>
      </c>
      <c r="I18"/>
      <c r="J18" s="167" t="s">
        <v>171</v>
      </c>
      <c r="K18" s="167" t="s">
        <v>171</v>
      </c>
    </row>
    <row r="19" spans="1:11" x14ac:dyDescent="0.2">
      <c r="A19" s="167" t="str">
        <f t="shared" si="1"/>
        <v>C. de Madrid (16/23)*</v>
      </c>
      <c r="B19" s="168">
        <v>16</v>
      </c>
      <c r="C19" s="168">
        <v>7</v>
      </c>
      <c r="D19" s="168">
        <f t="shared" si="0"/>
        <v>23</v>
      </c>
      <c r="E19"/>
      <c r="F19" s="169" t="s">
        <v>50</v>
      </c>
      <c r="G19" s="170">
        <v>16</v>
      </c>
      <c r="H19" s="170">
        <v>7</v>
      </c>
      <c r="I19"/>
      <c r="J19" s="167" t="s">
        <v>43</v>
      </c>
      <c r="K19" s="167" t="s">
        <v>38</v>
      </c>
    </row>
    <row r="20" spans="1:11" x14ac:dyDescent="0.2">
      <c r="A20" s="167" t="str">
        <f t="shared" si="1"/>
        <v>Andalucía (30/38)*</v>
      </c>
      <c r="B20" s="168">
        <v>30</v>
      </c>
      <c r="C20" s="168">
        <v>8</v>
      </c>
      <c r="D20" s="168">
        <f t="shared" si="0"/>
        <v>38</v>
      </c>
      <c r="E20"/>
      <c r="F20" s="169" t="s">
        <v>44</v>
      </c>
      <c r="G20" s="170">
        <v>30</v>
      </c>
      <c r="H20" s="170">
        <v>8</v>
      </c>
      <c r="I20"/>
      <c r="J20" s="167" t="s">
        <v>33</v>
      </c>
      <c r="K20" s="167" t="s">
        <v>195</v>
      </c>
    </row>
    <row r="21" spans="1:11" x14ac:dyDescent="0.2">
      <c r="A21" s="167" t="str">
        <f t="shared" si="1"/>
        <v>Cataluña (67/113)*</v>
      </c>
      <c r="B21" s="168">
        <v>67</v>
      </c>
      <c r="C21" s="168">
        <v>46</v>
      </c>
      <c r="D21" s="168">
        <f t="shared" si="0"/>
        <v>113</v>
      </c>
      <c r="E21"/>
      <c r="F21" s="169" t="s">
        <v>41</v>
      </c>
      <c r="G21" s="170">
        <v>67</v>
      </c>
      <c r="H21" s="170">
        <v>46</v>
      </c>
      <c r="I21"/>
      <c r="J21" s="167" t="s">
        <v>27</v>
      </c>
      <c r="K21" s="167" t="s">
        <v>27</v>
      </c>
    </row>
  </sheetData>
  <sheetProtection algorithmName="SHA-512" hashValue="ygqbQE0arFKA3+tgrw+C/hG7vhLJ9C3v+AlNnmvmxKC05k0eylLDmWE0N4xfH2R8mZRdgdZSmqN0o/1Gm2jQUA==" saltValue="OAaLhb/o2S38rMzi2q2hsA==" spinCount="100000" sheet="1" autoFilter="0"/>
  <mergeCells count="1">
    <mergeCell ref="M1:S1"/>
  </mergeCells>
  <pageMargins left="0.7" right="0.7" top="0.75" bottom="0.75" header="0.3" footer="0.3"/>
  <pageSetup paperSize="9" orientation="portrait" verticalDpi="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27">
    <tabColor theme="6" tint="-0.249977111117893"/>
  </sheetPr>
  <dimension ref="A1:M22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6.28515625" style="26" customWidth="1"/>
    <col min="8" max="9" width="11.5703125" style="26"/>
    <col min="10" max="10" width="11.5703125" style="26" customWidth="1"/>
    <col min="11" max="11" width="17.140625" style="26" hidden="1" customWidth="1"/>
    <col min="12" max="13" width="11.5703125" style="26" hidden="1" customWidth="1"/>
    <col min="14" max="16" width="11.5703125" style="26" customWidth="1"/>
    <col min="17" max="16384" width="11.5703125" style="26"/>
  </cols>
  <sheetData>
    <row r="1" spans="1:13" ht="19.899999999999999" customHeight="1" x14ac:dyDescent="0.2">
      <c r="A1" s="201" t="s">
        <v>156</v>
      </c>
      <c r="B1" s="209"/>
      <c r="C1" s="209"/>
      <c r="D1" s="209"/>
      <c r="E1" s="209"/>
      <c r="F1" s="209"/>
      <c r="G1" s="209"/>
      <c r="L1" s="26" t="s">
        <v>83</v>
      </c>
      <c r="M1" s="26" t="s">
        <v>84</v>
      </c>
    </row>
    <row r="2" spans="1:13" ht="14.45" customHeight="1" x14ac:dyDescent="0.2">
      <c r="G2" s="99" t="s">
        <v>0</v>
      </c>
      <c r="K2" s="30" t="s">
        <v>44</v>
      </c>
      <c r="L2" s="26">
        <v>197</v>
      </c>
      <c r="M2" s="26">
        <v>146</v>
      </c>
    </row>
    <row r="3" spans="1:13" x14ac:dyDescent="0.2">
      <c r="K3" s="26" t="s">
        <v>31</v>
      </c>
      <c r="L3" s="26">
        <v>95</v>
      </c>
      <c r="M3" s="26">
        <v>71</v>
      </c>
    </row>
    <row r="4" spans="1:13" x14ac:dyDescent="0.2">
      <c r="K4" s="26" t="s">
        <v>38</v>
      </c>
      <c r="L4" s="26">
        <v>71</v>
      </c>
      <c r="M4" s="26">
        <v>54</v>
      </c>
    </row>
    <row r="5" spans="1:13" x14ac:dyDescent="0.2">
      <c r="K5" s="26" t="s">
        <v>28</v>
      </c>
      <c r="L5" s="26">
        <v>77</v>
      </c>
      <c r="M5" s="26">
        <v>59</v>
      </c>
    </row>
    <row r="6" spans="1:13" x14ac:dyDescent="0.2">
      <c r="K6" s="26" t="s">
        <v>30</v>
      </c>
      <c r="L6" s="26">
        <v>74</v>
      </c>
      <c r="M6" s="26">
        <v>54</v>
      </c>
    </row>
    <row r="7" spans="1:13" x14ac:dyDescent="0.2">
      <c r="K7" s="26" t="s">
        <v>32</v>
      </c>
      <c r="L7" s="26">
        <v>45</v>
      </c>
      <c r="M7" s="26">
        <v>38</v>
      </c>
    </row>
    <row r="8" spans="1:13" x14ac:dyDescent="0.2">
      <c r="K8" s="26" t="s">
        <v>40</v>
      </c>
      <c r="L8" s="26">
        <v>64</v>
      </c>
      <c r="M8" s="26">
        <v>46</v>
      </c>
    </row>
    <row r="9" spans="1:13" x14ac:dyDescent="0.2">
      <c r="K9" s="26" t="s">
        <v>49</v>
      </c>
      <c r="L9" s="26">
        <v>33</v>
      </c>
      <c r="M9" s="26">
        <v>25</v>
      </c>
    </row>
    <row r="10" spans="1:13" x14ac:dyDescent="0.2">
      <c r="K10" s="26" t="s">
        <v>41</v>
      </c>
      <c r="L10" s="26">
        <v>361</v>
      </c>
      <c r="M10" s="26">
        <v>260</v>
      </c>
    </row>
    <row r="11" spans="1:13" x14ac:dyDescent="0.2">
      <c r="K11" s="26" t="s">
        <v>39</v>
      </c>
      <c r="L11" s="26">
        <v>57</v>
      </c>
      <c r="M11" s="26">
        <v>47</v>
      </c>
    </row>
    <row r="12" spans="1:13" x14ac:dyDescent="0.2">
      <c r="K12" s="26" t="s">
        <v>34</v>
      </c>
      <c r="L12" s="26">
        <v>115</v>
      </c>
      <c r="M12" s="26">
        <v>78</v>
      </c>
    </row>
    <row r="13" spans="1:13" x14ac:dyDescent="0.2">
      <c r="K13" s="26" t="s">
        <v>170</v>
      </c>
      <c r="L13" s="26">
        <v>127</v>
      </c>
      <c r="M13" s="26">
        <v>79</v>
      </c>
    </row>
    <row r="14" spans="1:13" x14ac:dyDescent="0.2">
      <c r="K14" s="26" t="s">
        <v>33</v>
      </c>
      <c r="L14" s="26">
        <v>46</v>
      </c>
      <c r="M14" s="26">
        <v>38</v>
      </c>
    </row>
    <row r="15" spans="1:13" x14ac:dyDescent="0.2">
      <c r="K15" s="26" t="s">
        <v>35</v>
      </c>
      <c r="L15" s="26">
        <v>59</v>
      </c>
      <c r="M15" s="26">
        <v>43</v>
      </c>
    </row>
    <row r="16" spans="1:13" x14ac:dyDescent="0.2">
      <c r="K16" s="26" t="s">
        <v>171</v>
      </c>
      <c r="L16" s="26">
        <v>154</v>
      </c>
      <c r="M16" s="26">
        <v>108</v>
      </c>
    </row>
    <row r="17" spans="11:13" x14ac:dyDescent="0.2">
      <c r="K17" s="26" t="s">
        <v>36</v>
      </c>
      <c r="L17" s="26">
        <v>26</v>
      </c>
      <c r="M17" s="26">
        <v>20</v>
      </c>
    </row>
    <row r="18" spans="11:13" x14ac:dyDescent="0.2">
      <c r="K18" s="26" t="s">
        <v>37</v>
      </c>
      <c r="L18" s="26">
        <v>135</v>
      </c>
      <c r="M18" s="26">
        <v>99</v>
      </c>
    </row>
    <row r="19" spans="11:13" x14ac:dyDescent="0.2">
      <c r="K19" s="26" t="s">
        <v>52</v>
      </c>
      <c r="L19" s="26">
        <v>18</v>
      </c>
      <c r="M19" s="26">
        <v>0</v>
      </c>
    </row>
    <row r="20" spans="11:13" x14ac:dyDescent="0.2">
      <c r="K20" s="26" t="s">
        <v>53</v>
      </c>
      <c r="L20" s="26">
        <v>11</v>
      </c>
      <c r="M20" s="26">
        <v>0</v>
      </c>
    </row>
    <row r="21" spans="11:13" x14ac:dyDescent="0.2">
      <c r="K21" s="30" t="s">
        <v>27</v>
      </c>
      <c r="L21" s="26">
        <v>29</v>
      </c>
      <c r="M21" s="26">
        <v>15</v>
      </c>
    </row>
    <row r="22" spans="11:13" x14ac:dyDescent="0.2">
      <c r="K22" s="30"/>
      <c r="L22" s="26">
        <v>1794</v>
      </c>
      <c r="M22" s="26">
        <v>1280</v>
      </c>
    </row>
  </sheetData>
  <sheetProtection algorithmName="SHA-512" hashValue="IU2uMzX6q2sIcwLwpnhMjbXp77JlKyyE4T497fuAsBlSAOs93dgQhISU17M/L927HP1seX7lOGMhSgeJC0gJpw==" saltValue="hyV/CO9eyPnSFVnoRD7UT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28">
    <tabColor rgb="FFFFC000"/>
    <pageSetUpPr fitToPage="1"/>
  </sheetPr>
  <dimension ref="A1:D26"/>
  <sheetViews>
    <sheetView zoomScale="110" zoomScaleNormal="110" workbookViewId="0">
      <selection sqref="A1:D1"/>
    </sheetView>
  </sheetViews>
  <sheetFormatPr baseColWidth="10" defaultColWidth="11.5703125" defaultRowHeight="15" x14ac:dyDescent="0.3"/>
  <cols>
    <col min="1" max="1" width="30.7109375" style="3" customWidth="1"/>
    <col min="2" max="2" width="21.140625" style="3" customWidth="1"/>
    <col min="3" max="3" width="23" style="3" customWidth="1"/>
    <col min="4" max="4" width="24.7109375" style="3" customWidth="1"/>
    <col min="5" max="16384" width="11.5703125" style="3"/>
  </cols>
  <sheetData>
    <row r="1" spans="1:4" ht="28.5" customHeight="1" x14ac:dyDescent="0.3">
      <c r="A1" s="203" t="s">
        <v>157</v>
      </c>
      <c r="B1" s="204"/>
      <c r="C1" s="204"/>
      <c r="D1" s="204"/>
    </row>
    <row r="2" spans="1:4" ht="13.5" customHeight="1" x14ac:dyDescent="0.3">
      <c r="A2" s="23"/>
      <c r="B2" s="24"/>
      <c r="C2" s="24"/>
      <c r="D2" s="60" t="s">
        <v>0</v>
      </c>
    </row>
    <row r="3" spans="1:4" s="4" customFormat="1" ht="63.75" x14ac:dyDescent="0.2">
      <c r="A3" s="70" t="s">
        <v>205</v>
      </c>
      <c r="B3" s="58" t="s">
        <v>158</v>
      </c>
      <c r="C3" s="58" t="s">
        <v>159</v>
      </c>
      <c r="D3" s="59" t="s">
        <v>160</v>
      </c>
    </row>
    <row r="4" spans="1:4" ht="15.95" customHeight="1" x14ac:dyDescent="0.3">
      <c r="A4" s="32" t="s">
        <v>29</v>
      </c>
      <c r="B4" s="61">
        <v>197</v>
      </c>
      <c r="C4" s="61">
        <v>146</v>
      </c>
      <c r="D4" s="62">
        <v>74.111675126903549</v>
      </c>
    </row>
    <row r="5" spans="1:4" ht="15.95" customHeight="1" x14ac:dyDescent="0.3">
      <c r="A5" s="32" t="s">
        <v>90</v>
      </c>
      <c r="B5" s="63">
        <v>95</v>
      </c>
      <c r="C5" s="63">
        <v>71</v>
      </c>
      <c r="D5" s="64">
        <v>74.73684210526315</v>
      </c>
    </row>
    <row r="6" spans="1:4" ht="15.95" customHeight="1" x14ac:dyDescent="0.3">
      <c r="A6" s="32" t="s">
        <v>91</v>
      </c>
      <c r="B6" s="63">
        <v>71</v>
      </c>
      <c r="C6" s="63">
        <v>54</v>
      </c>
      <c r="D6" s="64">
        <v>76.056338028169009</v>
      </c>
    </row>
    <row r="7" spans="1:4" ht="15.95" customHeight="1" x14ac:dyDescent="0.3">
      <c r="A7" s="32" t="s">
        <v>92</v>
      </c>
      <c r="B7" s="63">
        <v>77</v>
      </c>
      <c r="C7" s="63">
        <v>59</v>
      </c>
      <c r="D7" s="64">
        <v>76.623376623376629</v>
      </c>
    </row>
    <row r="8" spans="1:4" ht="15.95" customHeight="1" x14ac:dyDescent="0.3">
      <c r="A8" s="32" t="s">
        <v>93</v>
      </c>
      <c r="B8" s="63">
        <v>74</v>
      </c>
      <c r="C8" s="63">
        <v>54</v>
      </c>
      <c r="D8" s="64">
        <v>72.972972972972968</v>
      </c>
    </row>
    <row r="9" spans="1:4" ht="15.95" customHeight="1" x14ac:dyDescent="0.3">
      <c r="A9" s="32" t="s">
        <v>94</v>
      </c>
      <c r="B9" s="63">
        <v>45</v>
      </c>
      <c r="C9" s="63">
        <v>38</v>
      </c>
      <c r="D9" s="64">
        <v>84.444444444444443</v>
      </c>
    </row>
    <row r="10" spans="1:4" ht="15.95" customHeight="1" x14ac:dyDescent="0.3">
      <c r="A10" s="32" t="s">
        <v>95</v>
      </c>
      <c r="B10" s="63">
        <v>64</v>
      </c>
      <c r="C10" s="63">
        <v>46</v>
      </c>
      <c r="D10" s="64">
        <v>71.875</v>
      </c>
    </row>
    <row r="11" spans="1:4" ht="15.95" customHeight="1" x14ac:dyDescent="0.3">
      <c r="A11" s="32" t="s">
        <v>96</v>
      </c>
      <c r="B11" s="63">
        <v>33</v>
      </c>
      <c r="C11" s="63">
        <v>25</v>
      </c>
      <c r="D11" s="64">
        <v>75.757575757575751</v>
      </c>
    </row>
    <row r="12" spans="1:4" ht="15.95" customHeight="1" x14ac:dyDescent="0.3">
      <c r="A12" s="32" t="s">
        <v>97</v>
      </c>
      <c r="B12" s="63">
        <v>361</v>
      </c>
      <c r="C12" s="63">
        <v>260</v>
      </c>
      <c r="D12" s="64">
        <v>72.02216066481995</v>
      </c>
    </row>
    <row r="13" spans="1:4" ht="15.95" customHeight="1" x14ac:dyDescent="0.3">
      <c r="A13" s="32" t="s">
        <v>98</v>
      </c>
      <c r="B13" s="63">
        <v>57</v>
      </c>
      <c r="C13" s="63">
        <v>47</v>
      </c>
      <c r="D13" s="64">
        <v>82.456140350877192</v>
      </c>
    </row>
    <row r="14" spans="1:4" ht="15.95" customHeight="1" x14ac:dyDescent="0.3">
      <c r="A14" s="32" t="s">
        <v>99</v>
      </c>
      <c r="B14" s="63">
        <v>115</v>
      </c>
      <c r="C14" s="63">
        <v>78</v>
      </c>
      <c r="D14" s="64">
        <v>67.826086956521735</v>
      </c>
    </row>
    <row r="15" spans="1:4" ht="15.95" customHeight="1" x14ac:dyDescent="0.3">
      <c r="A15" s="32" t="s">
        <v>100</v>
      </c>
      <c r="B15" s="63">
        <v>127</v>
      </c>
      <c r="C15" s="63">
        <v>79</v>
      </c>
      <c r="D15" s="64">
        <v>62.204724409448822</v>
      </c>
    </row>
    <row r="16" spans="1:4" ht="15.95" customHeight="1" x14ac:dyDescent="0.3">
      <c r="A16" s="32" t="s">
        <v>101</v>
      </c>
      <c r="B16" s="63">
        <v>46</v>
      </c>
      <c r="C16" s="63">
        <v>38</v>
      </c>
      <c r="D16" s="64">
        <v>82.608695652173907</v>
      </c>
    </row>
    <row r="17" spans="1:4" ht="15.95" customHeight="1" x14ac:dyDescent="0.3">
      <c r="A17" s="32" t="s">
        <v>127</v>
      </c>
      <c r="B17" s="63">
        <v>59</v>
      </c>
      <c r="C17" s="63">
        <v>43</v>
      </c>
      <c r="D17" s="64">
        <v>72.881355932203391</v>
      </c>
    </row>
    <row r="18" spans="1:4" ht="15.95" customHeight="1" x14ac:dyDescent="0.3">
      <c r="A18" s="32" t="s">
        <v>171</v>
      </c>
      <c r="B18" s="63">
        <v>154</v>
      </c>
      <c r="C18" s="63">
        <v>108</v>
      </c>
      <c r="D18" s="64">
        <v>70.129870129870127</v>
      </c>
    </row>
    <row r="19" spans="1:4" ht="15.95" customHeight="1" x14ac:dyDescent="0.3">
      <c r="A19" s="32" t="s">
        <v>102</v>
      </c>
      <c r="B19" s="63">
        <v>26</v>
      </c>
      <c r="C19" s="63">
        <v>20</v>
      </c>
      <c r="D19" s="64">
        <v>76.923076923076934</v>
      </c>
    </row>
    <row r="20" spans="1:4" ht="15.95" customHeight="1" x14ac:dyDescent="0.3">
      <c r="A20" s="32" t="s">
        <v>128</v>
      </c>
      <c r="B20" s="63">
        <v>135</v>
      </c>
      <c r="C20" s="63">
        <v>99</v>
      </c>
      <c r="D20" s="64">
        <v>73.333333333333329</v>
      </c>
    </row>
    <row r="21" spans="1:4" ht="15.95" customHeight="1" x14ac:dyDescent="0.3">
      <c r="A21" s="32" t="s">
        <v>104</v>
      </c>
      <c r="B21" s="63">
        <v>18</v>
      </c>
      <c r="C21" s="63">
        <v>0</v>
      </c>
      <c r="D21" s="64">
        <v>0</v>
      </c>
    </row>
    <row r="22" spans="1:4" ht="15.95" customHeight="1" x14ac:dyDescent="0.3">
      <c r="A22" s="32" t="s">
        <v>105</v>
      </c>
      <c r="B22" s="63">
        <v>11</v>
      </c>
      <c r="C22" s="63">
        <v>0</v>
      </c>
      <c r="D22" s="64">
        <v>0</v>
      </c>
    </row>
    <row r="23" spans="1:4" ht="15.95" customHeight="1" x14ac:dyDescent="0.3">
      <c r="A23" s="32" t="s">
        <v>106</v>
      </c>
      <c r="B23" s="63">
        <v>29</v>
      </c>
      <c r="C23" s="63">
        <v>15</v>
      </c>
      <c r="D23" s="64">
        <v>51.724137931034484</v>
      </c>
    </row>
    <row r="24" spans="1:4" s="5" customFormat="1" ht="15.95" customHeight="1" x14ac:dyDescent="0.3">
      <c r="A24" s="33" t="s">
        <v>129</v>
      </c>
      <c r="B24" s="65">
        <v>1794</v>
      </c>
      <c r="C24" s="65">
        <v>1280</v>
      </c>
      <c r="D24" s="64">
        <v>71.348940914158305</v>
      </c>
    </row>
    <row r="25" spans="1:4" ht="15" customHeight="1" x14ac:dyDescent="0.3">
      <c r="B25" s="12"/>
      <c r="C25" s="12"/>
    </row>
    <row r="26" spans="1:4" ht="15" customHeight="1" x14ac:dyDescent="0.3"/>
  </sheetData>
  <sheetProtection algorithmName="SHA-512" hashValue="d8KtMKO7aW76dMg5BJPdovyEE5Iy72VAsFkIEICuz1+lwzX6i5zMNWneOBWw7NSb2sj+l3NEOanpBL6BWxoEyQ==" saltValue="ZueM+TuciK9L8QxKMP228A==" spinCount="100000" sheet="1" autoFilter="0"/>
  <mergeCells count="1">
    <mergeCell ref="A1:D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29">
    <tabColor theme="6" tint="-0.249977111117893"/>
  </sheetPr>
  <dimension ref="A1:R21"/>
  <sheetViews>
    <sheetView showGridLines="0" zoomScale="110" zoomScaleNormal="110" workbookViewId="0">
      <selection sqref="A1:G1"/>
    </sheetView>
  </sheetViews>
  <sheetFormatPr baseColWidth="10" defaultColWidth="11.5703125" defaultRowHeight="12.75" x14ac:dyDescent="0.2"/>
  <cols>
    <col min="1" max="6" width="11.5703125" style="26"/>
    <col min="7" max="7" width="40.7109375" style="26" customWidth="1"/>
    <col min="8" max="9" width="11.5703125" style="26"/>
    <col min="10" max="10" width="14" style="26" customWidth="1"/>
    <col min="11" max="11" width="17.140625" style="26" hidden="1" customWidth="1"/>
    <col min="12" max="18" width="11.5703125" style="26" hidden="1" customWidth="1"/>
    <col min="19" max="20" width="11.5703125" style="26" customWidth="1"/>
    <col min="21" max="16384" width="11.5703125" style="26"/>
  </cols>
  <sheetData>
    <row r="1" spans="1:18" ht="40.15" customHeight="1" x14ac:dyDescent="0.2">
      <c r="A1" s="201" t="s">
        <v>161</v>
      </c>
      <c r="B1" s="201"/>
      <c r="C1" s="201"/>
      <c r="D1" s="201"/>
      <c r="E1" s="201"/>
      <c r="F1" s="201"/>
      <c r="G1" s="201"/>
      <c r="L1" s="26" t="s">
        <v>16</v>
      </c>
      <c r="M1" s="26" t="s">
        <v>17</v>
      </c>
      <c r="N1" s="26" t="s">
        <v>18</v>
      </c>
      <c r="O1" s="26" t="s">
        <v>19</v>
      </c>
      <c r="P1" s="26" t="s">
        <v>20</v>
      </c>
      <c r="Q1" s="26" t="s">
        <v>21</v>
      </c>
      <c r="R1" s="26" t="s">
        <v>47</v>
      </c>
    </row>
    <row r="2" spans="1:18" ht="14.45" customHeight="1" x14ac:dyDescent="0.2">
      <c r="G2" s="103" t="s">
        <v>12</v>
      </c>
      <c r="K2" s="26" t="s">
        <v>85</v>
      </c>
      <c r="L2" s="100">
        <v>0.19019987105093489</v>
      </c>
      <c r="M2" s="100">
        <v>0.17343649258542876</v>
      </c>
      <c r="N2" s="100">
        <v>0.11476466795615732</v>
      </c>
      <c r="O2" s="100">
        <v>0.10831721470019343</v>
      </c>
      <c r="P2" s="100">
        <v>9.2198581560283682E-2</v>
      </c>
      <c r="Q2" s="100">
        <v>6.6408768536428117E-2</v>
      </c>
      <c r="R2" s="100">
        <v>0.25467440361057381</v>
      </c>
    </row>
    <row r="3" spans="1:18" x14ac:dyDescent="0.2">
      <c r="K3" s="26" t="s">
        <v>86</v>
      </c>
      <c r="L3" s="101">
        <v>0.18314500941619585</v>
      </c>
      <c r="M3" s="101">
        <v>0.15065913370998116</v>
      </c>
      <c r="N3" s="101">
        <v>0.1167608286252354</v>
      </c>
      <c r="O3" s="101">
        <v>8.851224105461393E-2</v>
      </c>
      <c r="P3" s="101">
        <v>9.9340866290018828E-2</v>
      </c>
      <c r="Q3" s="101">
        <v>6.8267419962335221E-2</v>
      </c>
      <c r="R3" s="101">
        <v>0.29331450094161959</v>
      </c>
    </row>
    <row r="21" spans="12:13" x14ac:dyDescent="0.2">
      <c r="L21" s="102"/>
      <c r="M21" s="102"/>
    </row>
  </sheetData>
  <sheetProtection algorithmName="SHA-512" hashValue="WR7TTzr0sWJLRefBAaYQ/iCA+2UDgRPuJIyUygrSQo+eoMLChjMG38nwDBGzL6Pdp9XjKT/zee9vj8HJVadDCQ==" saltValue="WTuR39zwY2J0xJJQb2AS2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39</vt:i4>
      </vt:variant>
      <vt:variant>
        <vt:lpstr>Rangos con nombre</vt:lpstr>
      </vt:variant>
      <vt:variant>
        <vt:i4>19</vt:i4>
      </vt:variant>
    </vt:vector>
  </HeadingPairs>
  <TitlesOfParts>
    <vt:vector size="5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Gráfico 6</vt:lpstr>
      <vt:lpstr>Gráfico 7</vt:lpstr>
      <vt:lpstr>Gráfico 8</vt:lpstr>
      <vt:lpstr>Gráfico 9</vt:lpstr>
      <vt:lpstr>Gráfico 10</vt:lpstr>
      <vt:lpstr>Gráfico 11</vt:lpstr>
      <vt:lpstr>Cuadro 6</vt:lpstr>
      <vt:lpstr>Cuadro 7</vt:lpstr>
      <vt:lpstr>Gráfico 12</vt:lpstr>
      <vt:lpstr>Gráfico 13</vt:lpstr>
      <vt:lpstr>Gráfico 14</vt:lpstr>
      <vt:lpstr>Cuadro 8</vt:lpstr>
      <vt:lpstr>Cuadro 9</vt:lpstr>
      <vt:lpstr>Cuadro 10</vt:lpstr>
      <vt:lpstr>Gráfico 15</vt:lpstr>
      <vt:lpstr>Cuadro 11</vt:lpstr>
      <vt:lpstr>Cuadro 12</vt:lpstr>
      <vt:lpstr>Cuadro 13</vt:lpstr>
      <vt:lpstr>Gráfico 16</vt:lpstr>
      <vt:lpstr>Gráfico 17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  <vt:lpstr>'Gráfico 13'!OLE_LINK1</vt:lpstr>
      <vt:lpstr>'Gráfico 14'!OLE_LINK1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Celada Miranda, Álvaro</cp:lastModifiedBy>
  <cp:lastPrinted>2023-01-24T12:06:10Z</cp:lastPrinted>
  <dcterms:created xsi:type="dcterms:W3CDTF">2014-01-24T12:58:20Z</dcterms:created>
  <dcterms:modified xsi:type="dcterms:W3CDTF">2026-02-25T12:30:55Z</dcterms:modified>
</cp:coreProperties>
</file>